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7180" windowHeight="154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I228" i="1" l="1"/>
  <c r="AG228" i="1"/>
  <c r="AE228" i="1"/>
  <c r="AI225" i="1"/>
  <c r="AG225" i="1"/>
  <c r="AE225" i="1"/>
  <c r="AI222" i="1"/>
  <c r="AG222" i="1"/>
  <c r="AE222" i="1"/>
  <c r="AI219" i="1"/>
  <c r="AG219" i="1"/>
  <c r="AE219" i="1"/>
  <c r="AI216" i="1"/>
  <c r="AG216" i="1"/>
  <c r="AE216" i="1"/>
  <c r="AI213" i="1"/>
  <c r="AG213" i="1"/>
  <c r="AE213" i="1"/>
  <c r="AI210" i="1"/>
  <c r="AG210" i="1"/>
  <c r="AE210" i="1"/>
  <c r="AI208" i="1"/>
  <c r="AG208" i="1"/>
  <c r="AE208" i="1"/>
  <c r="AI204" i="1"/>
  <c r="AG204" i="1"/>
  <c r="AE204" i="1"/>
  <c r="AI201" i="1"/>
  <c r="AG201" i="1"/>
  <c r="AE201" i="1"/>
  <c r="AI199" i="1"/>
  <c r="AG199" i="1"/>
  <c r="AE199" i="1"/>
  <c r="AI196" i="1"/>
  <c r="AG196" i="1"/>
  <c r="AE196" i="1"/>
  <c r="AI193" i="1"/>
  <c r="AG193" i="1"/>
  <c r="AE193" i="1"/>
  <c r="AI190" i="1"/>
  <c r="AG190" i="1"/>
  <c r="AE190" i="1"/>
  <c r="AI186" i="1"/>
  <c r="AG186" i="1"/>
  <c r="AE186" i="1"/>
  <c r="AI183" i="1"/>
  <c r="AG183" i="1"/>
  <c r="AE183" i="1"/>
  <c r="AI181" i="1"/>
  <c r="AG181" i="1"/>
  <c r="AE181" i="1"/>
  <c r="AI178" i="1"/>
  <c r="AG178" i="1"/>
  <c r="AE178" i="1"/>
  <c r="AI175" i="1"/>
  <c r="AG175" i="1"/>
  <c r="AE175" i="1"/>
  <c r="AI172" i="1"/>
  <c r="AG172" i="1"/>
  <c r="AE172" i="1"/>
  <c r="AI169" i="1"/>
  <c r="AG169" i="1"/>
  <c r="AE169" i="1"/>
  <c r="AI166" i="1"/>
  <c r="AG166" i="1"/>
  <c r="AE166" i="1"/>
  <c r="AI162" i="1"/>
  <c r="AG162" i="1"/>
  <c r="AE162" i="1"/>
  <c r="AI158" i="1"/>
  <c r="AG158" i="1"/>
  <c r="AE158" i="1"/>
  <c r="AI154" i="1"/>
  <c r="AG154" i="1"/>
  <c r="AE154" i="1"/>
  <c r="AI151" i="1"/>
  <c r="AG151" i="1"/>
  <c r="AE151" i="1"/>
  <c r="AI149" i="1"/>
  <c r="AG149" i="1"/>
  <c r="AE149" i="1"/>
  <c r="AI146" i="1"/>
  <c r="AG146" i="1"/>
  <c r="AE146" i="1"/>
  <c r="AI142" i="1"/>
  <c r="AG142" i="1"/>
  <c r="AE142" i="1"/>
  <c r="AI138" i="1"/>
  <c r="AG138" i="1"/>
  <c r="AE138" i="1"/>
  <c r="AI136" i="1"/>
  <c r="AG136" i="1"/>
  <c r="AE136" i="1"/>
  <c r="AI132" i="1"/>
  <c r="AG132" i="1"/>
  <c r="AE132" i="1"/>
  <c r="AI129" i="1"/>
  <c r="AG129" i="1"/>
  <c r="AE129" i="1"/>
  <c r="AI126" i="1"/>
  <c r="AG126" i="1"/>
  <c r="AE126" i="1"/>
  <c r="AI123" i="1"/>
  <c r="AG123" i="1"/>
  <c r="AE123" i="1"/>
  <c r="AI120" i="1"/>
  <c r="AG120" i="1"/>
  <c r="AE120" i="1"/>
  <c r="AI116" i="1"/>
  <c r="AG116" i="1"/>
  <c r="AE116" i="1"/>
  <c r="AI114" i="1"/>
  <c r="AG114" i="1"/>
  <c r="AE114" i="1"/>
  <c r="AI111" i="1"/>
  <c r="AG111" i="1"/>
  <c r="AE111" i="1"/>
  <c r="AI107" i="1"/>
  <c r="AG107" i="1"/>
  <c r="AE107" i="1"/>
  <c r="AI103" i="1"/>
  <c r="AG103" i="1"/>
  <c r="AE103" i="1"/>
  <c r="AI99" i="1"/>
  <c r="AG99" i="1"/>
  <c r="AE99" i="1"/>
  <c r="AI97" i="1"/>
  <c r="AG97" i="1"/>
  <c r="AE97" i="1"/>
  <c r="AI95" i="1"/>
  <c r="AG95" i="1"/>
  <c r="AE95" i="1"/>
  <c r="AI92" i="1"/>
  <c r="AG92" i="1"/>
  <c r="AE92" i="1"/>
  <c r="AI88" i="1"/>
  <c r="AG88" i="1"/>
  <c r="AE88" i="1"/>
  <c r="AI84" i="1"/>
  <c r="AG84" i="1"/>
  <c r="AE84" i="1"/>
  <c r="AI81" i="1"/>
  <c r="AG81" i="1"/>
  <c r="AE81" i="1"/>
  <c r="AI78" i="1"/>
  <c r="AG78" i="1"/>
  <c r="AE78" i="1"/>
  <c r="AI74" i="1"/>
  <c r="AG74" i="1"/>
  <c r="AE74" i="1"/>
  <c r="AI71" i="1"/>
  <c r="AG71" i="1"/>
  <c r="AE71" i="1"/>
  <c r="AI67" i="1"/>
  <c r="AG67" i="1"/>
  <c r="AE67" i="1"/>
  <c r="AI64" i="1"/>
  <c r="AG64" i="1"/>
  <c r="AE64" i="1"/>
  <c r="AI60" i="1"/>
  <c r="AG60" i="1"/>
  <c r="AE60" i="1"/>
  <c r="AI56" i="1"/>
  <c r="AG56" i="1"/>
  <c r="AE56" i="1"/>
  <c r="AI54" i="1"/>
  <c r="AG54" i="1"/>
  <c r="AE54" i="1"/>
  <c r="AI50" i="1"/>
  <c r="AG50" i="1"/>
  <c r="AE50" i="1"/>
  <c r="AI47" i="1"/>
  <c r="AG47" i="1"/>
  <c r="AE47" i="1"/>
  <c r="AI43" i="1"/>
  <c r="AG43" i="1"/>
  <c r="AE43" i="1"/>
  <c r="AI40" i="1"/>
  <c r="AG40" i="1"/>
  <c r="AE40" i="1"/>
  <c r="AI37" i="1"/>
  <c r="AG37" i="1"/>
  <c r="AE37" i="1"/>
  <c r="AI33" i="1"/>
  <c r="AG33" i="1"/>
  <c r="AE33" i="1"/>
  <c r="AI30" i="1"/>
  <c r="AG30" i="1"/>
  <c r="AE30" i="1"/>
  <c r="AI26" i="1"/>
  <c r="AG26" i="1"/>
  <c r="AE26" i="1"/>
  <c r="AI22" i="1"/>
  <c r="AG22" i="1"/>
  <c r="AE22" i="1"/>
  <c r="AI18" i="1"/>
  <c r="AG18" i="1"/>
  <c r="AE18" i="1"/>
  <c r="AI15" i="1"/>
  <c r="AG15" i="1"/>
  <c r="AE15" i="1"/>
  <c r="AI12" i="1"/>
  <c r="AG12" i="1"/>
  <c r="AE12" i="1"/>
  <c r="AI8" i="1"/>
  <c r="AG8" i="1"/>
  <c r="AE8" i="1"/>
  <c r="AI5" i="1"/>
  <c r="AG5" i="1"/>
  <c r="AE5" i="1"/>
</calcChain>
</file>

<file path=xl/sharedStrings.xml><?xml version="1.0" encoding="utf-8"?>
<sst xmlns="http://schemas.openxmlformats.org/spreadsheetml/2006/main" count="1695" uniqueCount="457">
  <si>
    <t>TITULO</t>
  </si>
  <si>
    <t>NOMBRE CORTO</t>
  </si>
  <si>
    <t>DESCRIPCION</t>
  </si>
  <si>
    <t>GASTOS POR CONCEPTOS DE VIÁTICOS</t>
  </si>
  <si>
    <t>CIATEJ</t>
  </si>
  <si>
    <t>EL CLASIFICADOR POR OBJETO DEL GASTO EMITIDO POR EL CONSEJO NACIONAL DE ARMONIZACIÓN CONTABLE DEFINE A LOS SERVICIOS DE TRASLADO Y VIÁTICOS COMO LAS ASIGNACIONES DESTINADAS A CUBRIR  LOS SERVICIOS DE TRASLADO,  INSTALACIÓN Y VIÁTICOS DEL PERSONAL, CUANDO POR EL DESEMPEÑO DE SUS LABORES PROPIAS O COMISIONES DE TRABAJPO, REQUIEREN TRASLADARSE A LOS LUGARES DISTINTOS AL DE SU ADSCRIPCIÓN.</t>
  </si>
  <si>
    <t>EJERCICIO</t>
  </si>
  <si>
    <t>PERIODO DE INFORMACIÓN</t>
  </si>
  <si>
    <t>TIPO DE INTEGRANTE DEL SUJETO OBLIGADO</t>
  </si>
  <si>
    <t>CLAVE O NIVEL DEL PUESTO</t>
  </si>
  <si>
    <t>DENOMINACIÓN DEL PUESTO</t>
  </si>
  <si>
    <t>DENOMINACIÓN DEL CARGO</t>
  </si>
  <si>
    <t>ÁREA DE ADSCRIPCIÓN</t>
  </si>
  <si>
    <t>NOMBRE(S)</t>
  </si>
  <si>
    <t>PRIMER APELLIDO</t>
  </si>
  <si>
    <t>SEGUNDO APELLIDO</t>
  </si>
  <si>
    <t>DENOMINACIÓN DEL ACTO DE REPRESENTACION</t>
  </si>
  <si>
    <t>TIPO DE VIAJE</t>
  </si>
  <si>
    <t>NÚMERO DE PERSONAS ACOMPAÑANTES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</si>
  <si>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</si>
  <si>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</si>
  <si>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</si>
  <si>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</si>
  <si>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</si>
  <si>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</si>
  <si>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</si>
  <si>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CARGO O COMISIÓN</t>
  </si>
  <si>
    <t>SALIDA DEL CARGO O COMISIÓN</t>
  </si>
  <si>
    <t>REGRESO DEL CARGO O COMISIÓN</t>
  </si>
  <si>
    <t>ID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</si>
  <si>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</si>
  <si>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</si>
  <si>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</si>
  <si>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</si>
  <si>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</si>
  <si>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</si>
  <si>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</si>
  <si>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</si>
  <si>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</si>
  <si>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</si>
  <si>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</si>
  <si>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</si>
  <si>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</si>
  <si>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</si>
  <si>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CUARTO TRIMESTRE</t>
  </si>
  <si>
    <t>SERVIDOR PUBLICO</t>
  </si>
  <si>
    <t>TGOTC</t>
  </si>
  <si>
    <t>TECNOLOGO TITULAR C</t>
  </si>
  <si>
    <t>UNIDAD DE BIOTECNOLOGIA INDUSTRIAL</t>
  </si>
  <si>
    <t>MELCHOR</t>
  </si>
  <si>
    <t>ARELLANO</t>
  </si>
  <si>
    <t>PLAZA</t>
  </si>
  <si>
    <t>VIAJE A TEQUILA ARELLANO PLAZA MELCHOR</t>
  </si>
  <si>
    <t>NACIONAL</t>
  </si>
  <si>
    <t>MEXICO</t>
  </si>
  <si>
    <t>JALISCO</t>
  </si>
  <si>
    <t>ZAPOPAN</t>
  </si>
  <si>
    <t>TEQUILA</t>
  </si>
  <si>
    <t>RECOLECCION DE MUESTRAS EN TEQUILERA</t>
  </si>
  <si>
    <t>37201</t>
  </si>
  <si>
    <t>PJES TERRES NACIONAL LABOR EN CAMPO Y SUPERV</t>
  </si>
  <si>
    <t>DEPARTAMENTO DE CONTABILIDAD</t>
  </si>
  <si>
    <t>PCYT181249/180961</t>
  </si>
  <si>
    <t>INVTC</t>
  </si>
  <si>
    <t>INVESTIGADOR TITULAR C</t>
  </si>
  <si>
    <t>ROSA MARIA</t>
  </si>
  <si>
    <t>CAMACHO</t>
  </si>
  <si>
    <t>RUIZ</t>
  </si>
  <si>
    <t>PCYT181270 VIAJE A TEQUILA CAMACHO RUIZ ROSA</t>
  </si>
  <si>
    <t>TOMA DE MUESTRA</t>
  </si>
  <si>
    <t>37201,37504</t>
  </si>
  <si>
    <t>PJES TERRES NACIONAL LABOR EN CAMPO Y SUPERV,VIATICOS NACIONALES PARA SERVIDORES PUBLICOS</t>
  </si>
  <si>
    <t>VIATICOS NACIONALES PARA SERVIDORES PUBLICOS</t>
  </si>
  <si>
    <t>PCYT181270/180958</t>
  </si>
  <si>
    <t>JUAN CARLOS</t>
  </si>
  <si>
    <t>MATEOS</t>
  </si>
  <si>
    <t>DIAZ</t>
  </si>
  <si>
    <t>PCYT181271 VIAJE A TEQUILA MATEOS DIAZ JUAN C</t>
  </si>
  <si>
    <t>37504</t>
  </si>
  <si>
    <t>PCYT181271/180959</t>
  </si>
  <si>
    <t>PCYT181317 VIAJE A TEQUILA ARELLANO PLAZA MEL</t>
  </si>
  <si>
    <t>PCYT181317/180960</t>
  </si>
  <si>
    <t>PCYT181229  VIAJE A MEXICO MATEOS DIAZ JUAN C</t>
  </si>
  <si>
    <t>CIUDAD DE MEXICO</t>
  </si>
  <si>
    <t>ASISTENCIA A CONGRESO FOOD SUMMIT</t>
  </si>
  <si>
    <t>PCYT181229/180977</t>
  </si>
  <si>
    <t>TGOTA</t>
  </si>
  <si>
    <t>TECNOLOGO TITULAR A</t>
  </si>
  <si>
    <t>UNIDAD SURESTE</t>
  </si>
  <si>
    <t>TANIA</t>
  </si>
  <si>
    <t>GONZALEZ</t>
  </si>
  <si>
    <t>FLORES</t>
  </si>
  <si>
    <t>VIAJE A CIUDAD DE MEXICO GONZALEZ FLORES TANI</t>
  </si>
  <si>
    <t>YUCATAN</t>
  </si>
  <si>
    <t>MERIDA</t>
  </si>
  <si>
    <t>ACUDIR AL FOOD TECH SUMMIT Y EXPO</t>
  </si>
  <si>
    <t>PCYT180764/180992</t>
  </si>
  <si>
    <t>INVTB</t>
  </si>
  <si>
    <t>INVESTIGADOR TITULAR B</t>
  </si>
  <si>
    <t>MARIA DE LOS ANGELES</t>
  </si>
  <si>
    <t>SANCHEZ</t>
  </si>
  <si>
    <t>CONTRERAS</t>
  </si>
  <si>
    <t>VIAJE A MEXICO SANCHEZ CONTRERAS MARIA DE LOS</t>
  </si>
  <si>
    <t>ASISTIR A FOOD TECH SUMMIT &amp; EXPO MÉXICO 2018</t>
  </si>
  <si>
    <t>PCYT180766/180993</t>
  </si>
  <si>
    <t>NEITH ARACELY</t>
  </si>
  <si>
    <t>PACHECO</t>
  </si>
  <si>
    <t>LOPEZ</t>
  </si>
  <si>
    <t>VIAJE A OAXACA PACHECO LOPEZ NEITH ARACELY</t>
  </si>
  <si>
    <t>OAXACA</t>
  </si>
  <si>
    <t>PLATICA</t>
  </si>
  <si>
    <t>PCYT181248/180994</t>
  </si>
  <si>
    <t>UNIDAD DE BIOTECNOLOGIA MEDICA Y FA</t>
  </si>
  <si>
    <t>EDUARDO</t>
  </si>
  <si>
    <t>PADILLA</t>
  </si>
  <si>
    <t>CAMBEROS</t>
  </si>
  <si>
    <t>VIAJE A PUERTO VALLARTA PADILLA CAMBEROS EDUA</t>
  </si>
  <si>
    <t>GUADALAJARA</t>
  </si>
  <si>
    <t>PUERTO VALLARTA</t>
  </si>
  <si>
    <t>ASISTENCIA A CONGRESO</t>
  </si>
  <si>
    <t>PCYT180793/181009</t>
  </si>
  <si>
    <t>INVTA</t>
  </si>
  <si>
    <t>INVESTIGADOR TITULAR A</t>
  </si>
  <si>
    <t>UNIDAD NORESTE</t>
  </si>
  <si>
    <t>ERISTEO</t>
  </si>
  <si>
    <t>GARCIA</t>
  </si>
  <si>
    <t>MARQUEZ</t>
  </si>
  <si>
    <t>PCYT181052 VIAJE A MEXICO GARCIA MARQUEZ ERIS</t>
  </si>
  <si>
    <t>NUEVO LEON</t>
  </si>
  <si>
    <t>APODACA</t>
  </si>
  <si>
    <t>ASISTENCIA AL EXPO FOOD TECH SUMMIT</t>
  </si>
  <si>
    <t>PCYT181052/181017</t>
  </si>
  <si>
    <t>TGOAC</t>
  </si>
  <si>
    <t>TECNOLOGO ASOCIADO C</t>
  </si>
  <si>
    <t>UNIDAD DE TECNOLOGIA ALIMENTARIA</t>
  </si>
  <si>
    <t>MARIA DE JESUS KARINA</t>
  </si>
  <si>
    <t>CAMPOS</t>
  </si>
  <si>
    <t>SERRANO</t>
  </si>
  <si>
    <t>PCYT181155 VIAJE A MASCOTA CAMPOS SERRANO MAR</t>
  </si>
  <si>
    <t>MASCOTA</t>
  </si>
  <si>
    <t>IMPARTIR CONFERENCIA DE VIDA DE ANAQUEL</t>
  </si>
  <si>
    <t>PCYT181155/181018</t>
  </si>
  <si>
    <t>NESTOR EMMANUEL</t>
  </si>
  <si>
    <t>MARTINEZ</t>
  </si>
  <si>
    <t>PCYT181183 VIAJE A CIUDAD GUZMAN DIAZ MARTINE</t>
  </si>
  <si>
    <t>CIUDAD GUZMAN</t>
  </si>
  <si>
    <t>ASISTIR A PONENCIA</t>
  </si>
  <si>
    <t>PCYT181183/181008</t>
  </si>
  <si>
    <t>DIRECCION GENERAL</t>
  </si>
  <si>
    <t>ELSA LETICIA</t>
  </si>
  <si>
    <t>RAMIREZ</t>
  </si>
  <si>
    <t>CERDA</t>
  </si>
  <si>
    <t>PCYT181250 VIAJE A MEXICO RAMIREZ CERDA ELSA</t>
  </si>
  <si>
    <t>ASISTIR A LA REUNION DE LA EMA</t>
  </si>
  <si>
    <t>37201,37501</t>
  </si>
  <si>
    <t>PJES TERRES NACIONAL LABOR EN CAMPO Y SUPERV,VIAT. NAC. LABORES EN CAMPO Y DE SUPERVISION</t>
  </si>
  <si>
    <t>VIAT. NAC. LABORES EN CAMPO Y DE SUPERVISION</t>
  </si>
  <si>
    <t>PCYT181250/181026</t>
  </si>
  <si>
    <t>ANGELA</t>
  </si>
  <si>
    <t>SUAREZ</t>
  </si>
  <si>
    <t>JACOBO</t>
  </si>
  <si>
    <t>PCYT181255 VIAJE A MEXICO SUAREZ JACOBO ANGEL</t>
  </si>
  <si>
    <t>CD. MEXICO</t>
  </si>
  <si>
    <t>ASISTENCIA A LA EXPO FOOD SUMMIT</t>
  </si>
  <si>
    <t>PCYT181255/181037</t>
  </si>
  <si>
    <t>TECTB</t>
  </si>
  <si>
    <t>TECNICO TITULAR B</t>
  </si>
  <si>
    <t>UNIDAD DE SERVICIOS ANALITICOS Y ME</t>
  </si>
  <si>
    <t>DANIEL</t>
  </si>
  <si>
    <t>CHAVANA</t>
  </si>
  <si>
    <t>NARANJO</t>
  </si>
  <si>
    <t>VIAJE A TAMAZULA CHAVANA NARANJO DANIEL</t>
  </si>
  <si>
    <t>TAMAZULA</t>
  </si>
  <si>
    <t>MUESTREO EN TAMAZULA JALISCO</t>
  </si>
  <si>
    <t>37501</t>
  </si>
  <si>
    <t>PCYT181237/181040</t>
  </si>
  <si>
    <t>PCYT180759 VIAJE A SAN CARLOS DE BAROLOCHE AR</t>
  </si>
  <si>
    <t>INTERNACIONAL</t>
  </si>
  <si>
    <t>ARGENTINA</t>
  </si>
  <si>
    <t>RIO NEGRO</t>
  </si>
  <si>
    <t>SAN CARLOS DE BARILOCHE</t>
  </si>
  <si>
    <t>ASISTENCIA A CONGRESO ISSY 2018</t>
  </si>
  <si>
    <t>37206,37602</t>
  </si>
  <si>
    <t>PJES TERRES INTERNAC PARA SERVIDORES PUBLICOS,VIAT EXTRANJERO PARA SERVIDORES PUBLICOS</t>
  </si>
  <si>
    <t>PJES TERRES INTERNAC PARA SERVIDORES PUBLICOS</t>
  </si>
  <si>
    <t>VIAT EXTRANJERO PARA SERVIDORES PUBLICOS</t>
  </si>
  <si>
    <t>PCYT180759/181054</t>
  </si>
  <si>
    <t>LORENA</t>
  </si>
  <si>
    <t>AMAYA</t>
  </si>
  <si>
    <t>DELGADO</t>
  </si>
  <si>
    <t>PCYT180778 VIAJE A SAN CARLOS DE BARILOCHE AM</t>
  </si>
  <si>
    <t>ASISTENCIA A CONGRESO ISSY 34</t>
  </si>
  <si>
    <t>PCYT180778/181048</t>
  </si>
  <si>
    <t>DIRECCION DE VINCULACION Y TRANSFER</t>
  </si>
  <si>
    <t>EVARISTO JAVIER</t>
  </si>
  <si>
    <t>URZUA</t>
  </si>
  <si>
    <t>ESTEVA</t>
  </si>
  <si>
    <t>VIAJE A MERIDA URZUA ESTEVA EVARISTO JAVIER</t>
  </si>
  <si>
    <t>EVENTO DE CIERRE NOBI SURESTE</t>
  </si>
  <si>
    <t>PCYT181393/181051</t>
  </si>
  <si>
    <t>PCYT181207 VIAJE A CUATRO CIENEGAS CAMACHO RU</t>
  </si>
  <si>
    <t>COAHUILA</t>
  </si>
  <si>
    <t>CUATRO CIENEGAS</t>
  </si>
  <si>
    <t>MUESTREO EN CUATROCIENEGAS</t>
  </si>
  <si>
    <t>PCYT181207/181063</t>
  </si>
  <si>
    <t>TECTA</t>
  </si>
  <si>
    <t>TECNICO TITULAR A</t>
  </si>
  <si>
    <t>GERARDO</t>
  </si>
  <si>
    <t>VIAJE A TAMAZULA RAMIREZ MARTINEZ GERARDO</t>
  </si>
  <si>
    <t>MUESTREO TAMAZULA JALISCO</t>
  </si>
  <si>
    <t>PCYT181392/181065</t>
  </si>
  <si>
    <t>PCYT181351 VIAJE A TAPACHULA MATEOS DIAZ JUAN</t>
  </si>
  <si>
    <t>CHIAPAS</t>
  </si>
  <si>
    <t>TAPACHULA</t>
  </si>
  <si>
    <t>LEVANTAMIENTO DE MUESTRAS DE CAFE</t>
  </si>
  <si>
    <t>PCYT181351/181070</t>
  </si>
  <si>
    <t>UNIDAD DE TECNOLOGIA AMBIENTAL</t>
  </si>
  <si>
    <t>SILVIA MARIBEL</t>
  </si>
  <si>
    <t>RAMOS</t>
  </si>
  <si>
    <t>VIAJE A MEXICO CONTRERAS RAMOS SILVIA MARIBEL</t>
  </si>
  <si>
    <t>PRESENTACION EN LA REM - BIO</t>
  </si>
  <si>
    <t>PCYT181261/181081</t>
  </si>
  <si>
    <t>INVAC</t>
  </si>
  <si>
    <t>INVESTIGADOR ASOCIADO C</t>
  </si>
  <si>
    <t>IAC</t>
  </si>
  <si>
    <t>UNIDAD DE BIOTECNOLOGIA VEGETAL</t>
  </si>
  <si>
    <t>JHONY NAVAT</t>
  </si>
  <si>
    <t>ENRIQUEZ</t>
  </si>
  <si>
    <t>VARA</t>
  </si>
  <si>
    <t>PCYT181327 VIAJE A TLAXCALA ENRIQUEZ VARA JHO</t>
  </si>
  <si>
    <t>TLAXCALA</t>
  </si>
  <si>
    <t>VISITA A CAMPO EN LA ZONA DE TLAXCALA Y PUEBL</t>
  </si>
  <si>
    <t>PCYT181327/181077</t>
  </si>
  <si>
    <t>INGTC</t>
  </si>
  <si>
    <t>INGENIERO TITULAR C</t>
  </si>
  <si>
    <t>OFELIA</t>
  </si>
  <si>
    <t>FERNANDEZ</t>
  </si>
  <si>
    <t>PCYT180821VIAJE A MEXICO FERNANDEZ FLORES OFE</t>
  </si>
  <si>
    <t>ASISTENCIA A LA EXPO FOOD TECH SUMMIT 2018</t>
  </si>
  <si>
    <t>PCYT180821/181027</t>
  </si>
  <si>
    <t>ZAIRA YUNUEN</t>
  </si>
  <si>
    <t>CARVAJAL</t>
  </si>
  <si>
    <t>PCYT181305 VIAJE A MEXICO GARCIA CARVAJAL ZAI</t>
  </si>
  <si>
    <t>ASISTIR A CURSO DE DE FORMULACIÓN DE MATRICES</t>
  </si>
  <si>
    <t>PCYT181305/181096</t>
  </si>
  <si>
    <t>LUIS ALBERTO</t>
  </si>
  <si>
    <t>PCYT181358 VIAJE A QUERETARO ARELLANO GARCIA</t>
  </si>
  <si>
    <t>QUERETARO</t>
  </si>
  <si>
    <t>ASISTIR A UNA REUNION DEL CONSORCIO AGUA</t>
  </si>
  <si>
    <t>PCYT181358/181130</t>
  </si>
  <si>
    <t>VIAJE A IRAPUATO URZUA ESTEVA EVARISTO JAVIER</t>
  </si>
  <si>
    <t>GUANAJUATO</t>
  </si>
  <si>
    <t>IRAPUATO</t>
  </si>
  <si>
    <t>EVENTO DE CIERRE DE NOBI BAJIO</t>
  </si>
  <si>
    <t>PCYT181391/181093</t>
  </si>
  <si>
    <t>VIAJE A TEPATITLAN CONTRERAS RAMOS SILVIA MAR</t>
  </si>
  <si>
    <t>TEPATITLAN</t>
  </si>
  <si>
    <t>PCYT181497/181129</t>
  </si>
  <si>
    <t>ROGELIO</t>
  </si>
  <si>
    <t>PRADO</t>
  </si>
  <si>
    <t>VIAJE A TEQUILA PRADO RAMIREZ ROGELIO</t>
  </si>
  <si>
    <t>REALIZAR MUESTREO CLAVE 1-5A</t>
  </si>
  <si>
    <t>PCYT181506/181066</t>
  </si>
  <si>
    <t>LUIS ALFONSO</t>
  </si>
  <si>
    <t>MOJICA</t>
  </si>
  <si>
    <t>PCYT181325 VIAJE A TLAXCALA MOJICA CONTRERAS</t>
  </si>
  <si>
    <t>VISITA DE CAMPO A COMUNIDADES</t>
  </si>
  <si>
    <t>PCYT181325/181145</t>
  </si>
  <si>
    <t>TGOTB</t>
  </si>
  <si>
    <t>TECNOLOGO TITULAR B</t>
  </si>
  <si>
    <t>GUSTAVO ADOLFO</t>
  </si>
  <si>
    <t>CASTILLO</t>
  </si>
  <si>
    <t>HERRERA</t>
  </si>
  <si>
    <t>PCYT181354 VIAJE A TAPACHULA CASTILLO HERRERA</t>
  </si>
  <si>
    <t>OPTENCION DE MUESTRAS</t>
  </si>
  <si>
    <t>PCYT181354/181147</t>
  </si>
  <si>
    <t>INGTA</t>
  </si>
  <si>
    <t>INGENIERO TITULAR A</t>
  </si>
  <si>
    <t>ERNESTO</t>
  </si>
  <si>
    <t>RODRIGUEZ</t>
  </si>
  <si>
    <t>PCYT181356  VIAJE A TAPACHULA RODRIGUEZ GONZA</t>
  </si>
  <si>
    <t>PCYT181356/181148</t>
  </si>
  <si>
    <t>PCYT181212 VIAJE A TAMAZULA CHAVANA NARANJO D</t>
  </si>
  <si>
    <t>MUESTREO EN TAMAZULA DE GORDIANO</t>
  </si>
  <si>
    <t>PCYT181212/181210</t>
  </si>
  <si>
    <t>ROSA NOHEMI</t>
  </si>
  <si>
    <t>OROZCO</t>
  </si>
  <si>
    <t>PCYT181314  VIAJE A MINATITLAN RODRIGUEZ OROZ</t>
  </si>
  <si>
    <t>VERACRUZ</t>
  </si>
  <si>
    <t>MINATITLAN</t>
  </si>
  <si>
    <t>CALIBRACION A EMPRESA PEÑA COLORADA</t>
  </si>
  <si>
    <t>PCYT181314/181204</t>
  </si>
  <si>
    <t>TECNOLOGIAS DE INFORMACION Y COMUNI</t>
  </si>
  <si>
    <t>HECTOR</t>
  </si>
  <si>
    <t>IBARRA</t>
  </si>
  <si>
    <t>GOMEZ</t>
  </si>
  <si>
    <t>PCYT181350  VIAJE A MERIDA IBARRA GOMEZ HECTO</t>
  </si>
  <si>
    <t>MANTENIMIENTOS Y CAPACITACION UNIDAD SURESTE</t>
  </si>
  <si>
    <t>PCYT181350/181205</t>
  </si>
  <si>
    <t>PCYT181257 VIAJE A OAXACA CAMACHO RUIZ ROSA M</t>
  </si>
  <si>
    <t>ASISTENCIA A REUNION AGARED</t>
  </si>
  <si>
    <t>PCYT181257/181218</t>
  </si>
  <si>
    <t>PCYT181693 VIAJE A VILLAHERMOSA MATEOS DIAZ J</t>
  </si>
  <si>
    <t>TABASCO</t>
  </si>
  <si>
    <t>VILLAHERMOSA</t>
  </si>
  <si>
    <t>ASIST A 1RA JORNADA DE TEC. DE PALMA DE ACEIT</t>
  </si>
  <si>
    <t>PCYT181693/181216</t>
  </si>
  <si>
    <t>PCYT181202 VIAJE A TAMAZULA RAMIREZ MARTINEZ</t>
  </si>
  <si>
    <t>MUESTREO EN TAMAZULA DE GORDIANO JALISCO</t>
  </si>
  <si>
    <t>PCYT181202/181233</t>
  </si>
  <si>
    <t>PCYT181316 VIAJE A MEXICO RODRIGUEZ OROZCO RO</t>
  </si>
  <si>
    <t>VIAJE A MEXICO A CALIBRACION DE PESAS PATRON</t>
  </si>
  <si>
    <t>PCYT181316/181241</t>
  </si>
  <si>
    <t>TECTC</t>
  </si>
  <si>
    <t>TECNICO TITULAR C</t>
  </si>
  <si>
    <t>RUBEN</t>
  </si>
  <si>
    <t>CEJAS</t>
  </si>
  <si>
    <t>GUTIERREZ</t>
  </si>
  <si>
    <t>PCYT181574  VIAJE A MEXICO CEJAS GUTIERREZ RU</t>
  </si>
  <si>
    <t>VIAJE A INSCO A RECOGER PESAS PATRON</t>
  </si>
  <si>
    <t>PCYT181574/181240</t>
  </si>
  <si>
    <t>JORGE ALBERTO</t>
  </si>
  <si>
    <t>PCYT181694 VIAJE A VILLAHERMOSA RODRIGUEZ GON</t>
  </si>
  <si>
    <t>PCYT181694/181221</t>
  </si>
  <si>
    <t>PCYT180794/181257</t>
  </si>
  <si>
    <t>PCYT181352 VIAJE A APODACA IBARRA GOMEZ HECTO</t>
  </si>
  <si>
    <t>CAPITACION EN SISTEMAS Y MANTENIMIENTOS SITES</t>
  </si>
  <si>
    <t>PCYT181352/181243</t>
  </si>
  <si>
    <t>JAVIER PLACIDO</t>
  </si>
  <si>
    <t>ARRIZON</t>
  </si>
  <si>
    <t>GAVIÑO</t>
  </si>
  <si>
    <t>PCYT180779 VIAJE A SAN CALROS DE BAROLOCHE AR</t>
  </si>
  <si>
    <t>37602</t>
  </si>
  <si>
    <t>PCYT180779/181069</t>
  </si>
  <si>
    <t>M11</t>
  </si>
  <si>
    <t>DIRECTOR ADMINISTRATIVO</t>
  </si>
  <si>
    <t>ORGANO INTERNO DE CONTROL</t>
  </si>
  <si>
    <t>JOSE MARCO ANTONIO</t>
  </si>
  <si>
    <t>OLMEDO</t>
  </si>
  <si>
    <t>ARCEGA</t>
  </si>
  <si>
    <t>PAYA180057 VIAJE A MEXICO OLMEDO ARCEGA JOSE</t>
  </si>
  <si>
    <t>VIATICOS TENTATIVOS PARA EL MES DE NOVIEMBRE</t>
  </si>
  <si>
    <t>PAYA180057/181281</t>
  </si>
  <si>
    <t>VIAJE A LA HABANA DIAZ MARTINEZ NESTOR EMMANU</t>
  </si>
  <si>
    <t>CUBA</t>
  </si>
  <si>
    <t>LA HABANA</t>
  </si>
  <si>
    <t>ASISTIR A CONGRESO</t>
  </si>
  <si>
    <t>PCYT180709/181092</t>
  </si>
  <si>
    <t>ALEJANDRO ARTURO</t>
  </si>
  <si>
    <t>CANALES</t>
  </si>
  <si>
    <t>AGUIRRE</t>
  </si>
  <si>
    <t>PCYT180811 VIAJE A SAN DIEGO CANALES AGUIRRE</t>
  </si>
  <si>
    <t>ESTADOS UNIDOS</t>
  </si>
  <si>
    <t>CALIFORNIA</t>
  </si>
  <si>
    <t>SAN DIEGO</t>
  </si>
  <si>
    <t>ASISTENCIA A CONGRESO EN SN. DIEGO</t>
  </si>
  <si>
    <t>PCYT180811/181239</t>
  </si>
  <si>
    <t>PCYT181099  VIAJE A PUERTO VALLARTA DIAZ MART</t>
  </si>
  <si>
    <t>ATENCION A SINGULARITY SUMMIT</t>
  </si>
  <si>
    <t>PCYT181099/181287</t>
  </si>
  <si>
    <t>SARA ELISA</t>
  </si>
  <si>
    <t>PCYT181184 VIAJE A MERIDA HERRERA RODRIGUEZ S</t>
  </si>
  <si>
    <t>ASISTENCIA  ALl XI CONGRESO DE BIOTECNOLOGÍA</t>
  </si>
  <si>
    <t>PCYT181184/181319</t>
  </si>
  <si>
    <t>PCYT181328 VIAJE A MERIDA MOJICA CONTRERAS LU</t>
  </si>
  <si>
    <t>ASISTENCIA AL FORO CIENTIFICO EN SALUD</t>
  </si>
  <si>
    <t>PCYT181328/181292</t>
  </si>
  <si>
    <t>PATRICIA</t>
  </si>
  <si>
    <t>OCAMPO</t>
  </si>
  <si>
    <t>THOMASON</t>
  </si>
  <si>
    <t>PCYT181338 VIAJE A GUADALAJARA OCAMPO THOMASO</t>
  </si>
  <si>
    <t>PARTICIPAR EN LA REUNIÓN DE PLANEACIÓN 2019</t>
  </si>
  <si>
    <t>PCYT181338/181301</t>
  </si>
  <si>
    <t>ELIDA</t>
  </si>
  <si>
    <t>GASTELUM</t>
  </si>
  <si>
    <t>PCYT181401 VIAJE A ACAPULCO GASTELUM MARTINEZ</t>
  </si>
  <si>
    <t>GUERRERO</t>
  </si>
  <si>
    <t>ACAPULCO</t>
  </si>
  <si>
    <t>2 CONGRESO INTERNACIONAL DE INNOVACIÓN</t>
  </si>
  <si>
    <t>PCYT181401/181226</t>
  </si>
  <si>
    <t>MANUEL OCTAVIO</t>
  </si>
  <si>
    <t>SUCRE</t>
  </si>
  <si>
    <t>PCYT181417 VIAJE A ACAPULCO RAMIREZ SUCRE MAN</t>
  </si>
  <si>
    <t>PRESENTACIÓN EN CONGRESO INTERNAC.  ACAPULCO</t>
  </si>
  <si>
    <t>PCYT181417/181229</t>
  </si>
  <si>
    <t>DIRECCION ADMINISTRATIVA</t>
  </si>
  <si>
    <t>CITLALLI HAIDE</t>
  </si>
  <si>
    <t>ALZAGA</t>
  </si>
  <si>
    <t>PAYA180070 VIAJE A MEXICO ALZAGA SANCHEZ CITL</t>
  </si>
  <si>
    <t>REUNIÓN DE AVANCES DE PROYECTO</t>
  </si>
  <si>
    <t>PAYA180070/181300</t>
  </si>
  <si>
    <t>O23</t>
  </si>
  <si>
    <t>JEFE DE DEPARTAMENTO</t>
  </si>
  <si>
    <t>SUSANA</t>
  </si>
  <si>
    <t>GALVAN</t>
  </si>
  <si>
    <t>MERCADO</t>
  </si>
  <si>
    <t>PAYA180071 VIAJE A MEXICO GALVAN MERCADO SUSA</t>
  </si>
  <si>
    <t>REUNION COLEF</t>
  </si>
  <si>
    <t>PAYA180071/181309</t>
  </si>
  <si>
    <t>ANTONIA</t>
  </si>
  <si>
    <t>MORA</t>
  </si>
  <si>
    <t>VIAJE A VILLAHERMOSA GUTIERREZ MORA ANTONIA</t>
  </si>
  <si>
    <t>ASISTENCIA A LA PRIMERA JORNADA DE PALMA</t>
  </si>
  <si>
    <t>PCYT181765/181361</t>
  </si>
  <si>
    <t>PCYT181251VIAJE A MEXICO RAMIREZ CERDA ELSA L</t>
  </si>
  <si>
    <t>ASISTIR A REUNION DE LA EMA</t>
  </si>
  <si>
    <t>PCYT181251/181375</t>
  </si>
  <si>
    <t>VIAJE A MAZATLAN URZUA ESTEVA EVARISTO JAVIER</t>
  </si>
  <si>
    <t>SINALOA</t>
  </si>
  <si>
    <t>MAZATLAN</t>
  </si>
  <si>
    <t>CONGRESO DE OFICINAS DE TRANSFERENCIA</t>
  </si>
  <si>
    <t>PCYT181190/181382</t>
  </si>
  <si>
    <t>PCYT181203 VIAJE A TAMAZULA RAMIREZ MARTINEZ</t>
  </si>
  <si>
    <t>MUESTREOO EN TAMAZULA DE GORDIANO JALISCO</t>
  </si>
  <si>
    <t>PCYT181203/181384</t>
  </si>
  <si>
    <t>PCYT181213 VIAJE A TAMAZULA CHAVANA NARANJO D</t>
  </si>
  <si>
    <t>PCYT181213/181385</t>
  </si>
  <si>
    <t>ANTONIO</t>
  </si>
  <si>
    <t>ESCOBEDO</t>
  </si>
  <si>
    <t>REYES</t>
  </si>
  <si>
    <t>VIAJE A VERACRUZ ESCOBEDO REYES ANTONIO</t>
  </si>
  <si>
    <t>ASISTENCIA CURSO</t>
  </si>
  <si>
    <t>PCYT181381/181379</t>
  </si>
  <si>
    <t>SANDRA DANIELA</t>
  </si>
  <si>
    <t>BRAVO</t>
  </si>
  <si>
    <t>PCYT181384 VIAJE A MEXICO BRAVO SANDRA DANIEL</t>
  </si>
  <si>
    <t>CURSO DE CAPACITACION EN SEGURIDAD RADIOLOGIC</t>
  </si>
  <si>
    <t>PCYT181384/181380</t>
  </si>
  <si>
    <t>VIAJE A GUADALAJARA OCAMPO THOMASON PATRICIA</t>
  </si>
  <si>
    <t xml:space="preserve">._x000D_
</t>
  </si>
  <si>
    <t>PCYT181745/181305</t>
  </si>
  <si>
    <t>VIAJE A TEQUILA RODRIGUEZ GONZALEZ JORGE ALBE</t>
  </si>
  <si>
    <t>TOMO DE MUESTRAS</t>
  </si>
  <si>
    <t>PCYT181796/181418</t>
  </si>
  <si>
    <t>TOMA DE MUESTRAS</t>
  </si>
  <si>
    <t>PCYT181797/181419</t>
  </si>
  <si>
    <t>VIAJE A TEQUILA CAMACHO RUIZ ROSA MARIA</t>
  </si>
  <si>
    <t>PCYT181798/181420</t>
  </si>
  <si>
    <t>INGTB</t>
  </si>
  <si>
    <t>INGENIERO TITULAR B</t>
  </si>
  <si>
    <t>JOSE LUIS</t>
  </si>
  <si>
    <t>MONTAÑO</t>
  </si>
  <si>
    <t>VIAJE A TEQUILA  FLORES MONTAÑO JOSE LUIS</t>
  </si>
  <si>
    <t>PCYT181799/181428</t>
  </si>
  <si>
    <t>JOSE MANUEL</t>
  </si>
  <si>
    <t>DOMINGUEZ</t>
  </si>
  <si>
    <t>VIAJE A VILLAHEMROSA RODRIGUEZ DOMINGUEZ JOSE</t>
  </si>
  <si>
    <t>ASISTENCIA A LA PRIMER TECNICA DE PALMA DE ACIETE</t>
  </si>
  <si>
    <t>PCYT181800/181433</t>
  </si>
  <si>
    <t>PCYT181752  VIAJE A GUADALAJARA OCAMPO THOMAS</t>
  </si>
  <si>
    <t>PARTICIPACION REUNION DE PLANEACION</t>
  </si>
  <si>
    <t>PCYT181752/181434</t>
  </si>
  <si>
    <t>ANNE CHRISTINE</t>
  </si>
  <si>
    <t>GSCHAEDLER</t>
  </si>
  <si>
    <t>VIAJE A TEQUILA GSCHAEDLER  ANNE CHRISTINE</t>
  </si>
  <si>
    <t xml:space="preserve">MUESTREO_x000D_
</t>
  </si>
  <si>
    <t>PCYT181808/181444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</si>
</sst>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 quotePrefix="1"/>
    <xf numFmtId="0" fontId="2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0"/>
  <sheetViews>
    <sheetView tabSelected="1" workbookViewId="0"/>
  </sheetViews>
  <sheetFormatPr baseColWidth="10" defaultRowHeight="15" x14ac:dyDescent="0.25"/>
  <sheetData>
    <row r="1" spans="1:40" x14ac:dyDescent="0.25">
      <c r="A1" s="1" t="s">
        <v>0</v>
      </c>
      <c r="B1" s="1" t="s">
        <v>1</v>
      </c>
      <c r="C1" s="1" t="s">
        <v>2</v>
      </c>
    </row>
    <row r="2" spans="1:40" x14ac:dyDescent="0.25">
      <c r="A2" t="s">
        <v>3</v>
      </c>
      <c r="B2" t="s">
        <v>4</v>
      </c>
      <c r="C2" t="s">
        <v>5</v>
      </c>
    </row>
    <row r="4" spans="1:40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  <c r="AB4" s="1" t="s">
        <v>33</v>
      </c>
      <c r="AC4" s="1" t="s">
        <v>34</v>
      </c>
      <c r="AD4" s="1" t="s">
        <v>35</v>
      </c>
      <c r="AE4" s="1" t="s">
        <v>36</v>
      </c>
      <c r="AF4" s="1" t="s">
        <v>37</v>
      </c>
      <c r="AG4" s="1" t="s">
        <v>37</v>
      </c>
      <c r="AH4" s="1" t="s">
        <v>38</v>
      </c>
      <c r="AI4" s="1" t="s">
        <v>38</v>
      </c>
      <c r="AJ4" s="1" t="s">
        <v>39</v>
      </c>
      <c r="AK4" s="1" t="s">
        <v>40</v>
      </c>
      <c r="AL4" s="1" t="s">
        <v>41</v>
      </c>
      <c r="AM4" s="1" t="s">
        <v>42</v>
      </c>
      <c r="AN4" s="1" t="s">
        <v>43</v>
      </c>
    </row>
    <row r="5" spans="1:40" x14ac:dyDescent="0.25">
      <c r="A5">
        <v>2018</v>
      </c>
      <c r="B5" t="s">
        <v>44</v>
      </c>
      <c r="C5" t="s">
        <v>45</v>
      </c>
      <c r="D5" t="s">
        <v>46</v>
      </c>
      <c r="E5" t="s">
        <v>47</v>
      </c>
      <c r="F5" t="s">
        <v>46</v>
      </c>
      <c r="G5" t="s">
        <v>48</v>
      </c>
      <c r="H5" t="s">
        <v>49</v>
      </c>
      <c r="I5" t="s">
        <v>50</v>
      </c>
      <c r="J5" t="s">
        <v>51</v>
      </c>
      <c r="K5" t="s">
        <v>52</v>
      </c>
      <c r="L5" t="s">
        <v>53</v>
      </c>
      <c r="M5">
        <v>0</v>
      </c>
      <c r="N5">
        <v>0</v>
      </c>
      <c r="O5" t="s">
        <v>54</v>
      </c>
      <c r="P5" t="s">
        <v>55</v>
      </c>
      <c r="Q5" t="s">
        <v>56</v>
      </c>
      <c r="R5" t="s">
        <v>54</v>
      </c>
      <c r="S5" t="s">
        <v>55</v>
      </c>
      <c r="T5" t="s">
        <v>57</v>
      </c>
      <c r="U5" t="s">
        <v>58</v>
      </c>
      <c r="V5" s="2">
        <v>43363</v>
      </c>
      <c r="W5" s="2">
        <v>43363</v>
      </c>
      <c r="X5">
        <v>1</v>
      </c>
      <c r="Y5" s="3" t="s">
        <v>59</v>
      </c>
      <c r="Z5" t="s">
        <v>60</v>
      </c>
      <c r="AA5">
        <v>242</v>
      </c>
      <c r="AB5">
        <v>242</v>
      </c>
      <c r="AC5">
        <v>0</v>
      </c>
      <c r="AD5" s="2">
        <v>43374</v>
      </c>
      <c r="AE5" s="4" t="str">
        <f>HYPERLINK("https://ciatej.mx/transparencia/austeridad/2018/181313/Informe.pdf","https://ciatej.mx/transparencia/austeridad/2018/181313/Informe.pdf")</f>
        <v>https://ciatej.mx/transparencia/austeridad/2018/181313/Informe.pdf</v>
      </c>
      <c r="AF5">
        <v>1</v>
      </c>
      <c r="AG5" s="4" t="str">
        <f>HYPERLINK("https://ciatej.mx/transparencia/austeridad/2018/181313/","https://ciatej.mx/transparencia/austeridad/2018/181313/")</f>
        <v>https://ciatej.mx/transparencia/austeridad/2018/181313/</v>
      </c>
      <c r="AH5">
        <v>1</v>
      </c>
      <c r="AI5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5" s="2">
        <v>43454</v>
      </c>
      <c r="AK5" t="s">
        <v>61</v>
      </c>
      <c r="AL5">
        <v>2018</v>
      </c>
      <c r="AM5" s="2">
        <v>43465</v>
      </c>
      <c r="AN5" t="s">
        <v>62</v>
      </c>
    </row>
    <row r="6" spans="1:40" x14ac:dyDescent="0.25">
      <c r="X6">
        <v>1</v>
      </c>
      <c r="Y6">
        <v>0</v>
      </c>
      <c r="AA6">
        <v>33.380000000000003</v>
      </c>
    </row>
    <row r="7" spans="1:40" x14ac:dyDescent="0.25">
      <c r="X7">
        <v>1</v>
      </c>
      <c r="Y7">
        <v>37201</v>
      </c>
      <c r="Z7" t="s">
        <v>60</v>
      </c>
      <c r="AA7">
        <v>208.62</v>
      </c>
    </row>
    <row r="8" spans="1:40" x14ac:dyDescent="0.25">
      <c r="A8">
        <v>2018</v>
      </c>
      <c r="B8" t="s">
        <v>44</v>
      </c>
      <c r="C8" t="s">
        <v>45</v>
      </c>
      <c r="D8" t="s">
        <v>63</v>
      </c>
      <c r="E8" t="s">
        <v>64</v>
      </c>
      <c r="F8" t="s">
        <v>63</v>
      </c>
      <c r="G8" t="s">
        <v>48</v>
      </c>
      <c r="H8" t="s">
        <v>65</v>
      </c>
      <c r="I8" t="s">
        <v>66</v>
      </c>
      <c r="J8" t="s">
        <v>67</v>
      </c>
      <c r="K8" t="s">
        <v>68</v>
      </c>
      <c r="L8" t="s">
        <v>53</v>
      </c>
      <c r="M8">
        <v>0</v>
      </c>
      <c r="N8">
        <v>0</v>
      </c>
      <c r="O8" t="s">
        <v>54</v>
      </c>
      <c r="P8" t="s">
        <v>55</v>
      </c>
      <c r="Q8" t="s">
        <v>56</v>
      </c>
      <c r="R8" t="s">
        <v>54</v>
      </c>
      <c r="S8" t="s">
        <v>55</v>
      </c>
      <c r="T8" t="s">
        <v>57</v>
      </c>
      <c r="U8" t="s">
        <v>69</v>
      </c>
      <c r="V8" s="2">
        <v>43368</v>
      </c>
      <c r="W8" s="2">
        <v>43368</v>
      </c>
      <c r="X8">
        <v>2</v>
      </c>
      <c r="Y8" s="3" t="s">
        <v>70</v>
      </c>
      <c r="Z8" t="s">
        <v>71</v>
      </c>
      <c r="AA8">
        <v>1353.07</v>
      </c>
      <c r="AB8">
        <v>1353.07</v>
      </c>
      <c r="AC8">
        <v>0</v>
      </c>
      <c r="AD8" s="2">
        <v>43374</v>
      </c>
      <c r="AE8" s="4" t="str">
        <f>HYPERLINK("https://ciatej.mx/transparencia/austeridad/2018/181334/Informe.pdf","https://ciatej.mx/transparencia/austeridad/2018/181334/Informe.pdf")</f>
        <v>https://ciatej.mx/transparencia/austeridad/2018/181334/Informe.pdf</v>
      </c>
      <c r="AF8">
        <v>2</v>
      </c>
      <c r="AG8" s="4" t="str">
        <f>HYPERLINK("https://ciatej.mx/transparencia/austeridad/2018/181334/","https://ciatej.mx/transparencia/austeridad/2018/181334/")</f>
        <v>https://ciatej.mx/transparencia/austeridad/2018/181334/</v>
      </c>
      <c r="AH8">
        <v>2</v>
      </c>
      <c r="AI8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8" s="2">
        <v>43454</v>
      </c>
      <c r="AK8" t="s">
        <v>61</v>
      </c>
      <c r="AL8">
        <v>2018</v>
      </c>
      <c r="AM8" s="2">
        <v>43465</v>
      </c>
      <c r="AN8" t="s">
        <v>73</v>
      </c>
    </row>
    <row r="9" spans="1:40" x14ac:dyDescent="0.25">
      <c r="X9">
        <v>2</v>
      </c>
      <c r="Y9">
        <v>0</v>
      </c>
      <c r="AA9">
        <v>183.72</v>
      </c>
    </row>
    <row r="10" spans="1:40" x14ac:dyDescent="0.25">
      <c r="X10">
        <v>2</v>
      </c>
      <c r="Y10">
        <v>37201</v>
      </c>
      <c r="Z10" t="s">
        <v>60</v>
      </c>
      <c r="AA10">
        <v>1004.69</v>
      </c>
    </row>
    <row r="11" spans="1:40" x14ac:dyDescent="0.25">
      <c r="X11">
        <v>2</v>
      </c>
      <c r="Y11">
        <v>37504</v>
      </c>
      <c r="Z11" t="s">
        <v>72</v>
      </c>
      <c r="AA11">
        <v>164.66</v>
      </c>
    </row>
    <row r="12" spans="1:40" x14ac:dyDescent="0.25">
      <c r="A12">
        <v>2018</v>
      </c>
      <c r="B12" t="s">
        <v>44</v>
      </c>
      <c r="C12" t="s">
        <v>45</v>
      </c>
      <c r="D12" t="s">
        <v>63</v>
      </c>
      <c r="E12" t="s">
        <v>64</v>
      </c>
      <c r="F12" t="s">
        <v>63</v>
      </c>
      <c r="G12" t="s">
        <v>48</v>
      </c>
      <c r="H12" t="s">
        <v>74</v>
      </c>
      <c r="I12" t="s">
        <v>75</v>
      </c>
      <c r="J12" t="s">
        <v>76</v>
      </c>
      <c r="K12" t="s">
        <v>77</v>
      </c>
      <c r="L12" t="s">
        <v>53</v>
      </c>
      <c r="M12">
        <v>0</v>
      </c>
      <c r="N12">
        <v>0</v>
      </c>
      <c r="O12" t="s">
        <v>54</v>
      </c>
      <c r="P12" t="s">
        <v>55</v>
      </c>
      <c r="Q12" t="s">
        <v>56</v>
      </c>
      <c r="R12" t="s">
        <v>54</v>
      </c>
      <c r="S12" t="s">
        <v>55</v>
      </c>
      <c r="T12" t="s">
        <v>57</v>
      </c>
      <c r="U12" t="s">
        <v>69</v>
      </c>
      <c r="V12" s="2">
        <v>43368</v>
      </c>
      <c r="W12" s="2">
        <v>43368</v>
      </c>
      <c r="X12">
        <v>3</v>
      </c>
      <c r="Y12" s="3" t="s">
        <v>78</v>
      </c>
      <c r="Z12" t="s">
        <v>72</v>
      </c>
      <c r="AA12">
        <v>279</v>
      </c>
      <c r="AB12">
        <v>279</v>
      </c>
      <c r="AC12">
        <v>0</v>
      </c>
      <c r="AD12" s="2">
        <v>43374</v>
      </c>
      <c r="AE12" s="4" t="str">
        <f>HYPERLINK("https://ciatej.mx/transparencia/austeridad/2018/181335/Informe.pdf","https://ciatej.mx/transparencia/austeridad/2018/181335/Informe.pdf")</f>
        <v>https://ciatej.mx/transparencia/austeridad/2018/181335/Informe.pdf</v>
      </c>
      <c r="AF12">
        <v>3</v>
      </c>
      <c r="AG12" s="4" t="str">
        <f>HYPERLINK("https://ciatej.mx/transparencia/austeridad/2018/181335/","https://ciatej.mx/transparencia/austeridad/2018/181335/")</f>
        <v>https://ciatej.mx/transparencia/austeridad/2018/181335/</v>
      </c>
      <c r="AH12">
        <v>3</v>
      </c>
      <c r="AI12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2" s="2">
        <v>43454</v>
      </c>
      <c r="AK12" t="s">
        <v>61</v>
      </c>
      <c r="AL12">
        <v>2018</v>
      </c>
      <c r="AM12" s="2">
        <v>43465</v>
      </c>
      <c r="AN12" t="s">
        <v>79</v>
      </c>
    </row>
    <row r="13" spans="1:40" x14ac:dyDescent="0.25">
      <c r="X13">
        <v>3</v>
      </c>
      <c r="Y13">
        <v>0</v>
      </c>
      <c r="AA13">
        <v>38.479999999999997</v>
      </c>
    </row>
    <row r="14" spans="1:40" x14ac:dyDescent="0.25">
      <c r="X14">
        <v>3</v>
      </c>
      <c r="Y14">
        <v>37504</v>
      </c>
      <c r="Z14" t="s">
        <v>72</v>
      </c>
      <c r="AA14">
        <v>240.52</v>
      </c>
    </row>
    <row r="15" spans="1:40" x14ac:dyDescent="0.25">
      <c r="A15">
        <v>2018</v>
      </c>
      <c r="B15" t="s">
        <v>44</v>
      </c>
      <c r="C15" t="s">
        <v>45</v>
      </c>
      <c r="D15" t="s">
        <v>46</v>
      </c>
      <c r="E15" t="s">
        <v>47</v>
      </c>
      <c r="F15" t="s">
        <v>46</v>
      </c>
      <c r="G15" t="s">
        <v>48</v>
      </c>
      <c r="H15" t="s">
        <v>49</v>
      </c>
      <c r="I15" t="s">
        <v>50</v>
      </c>
      <c r="J15" t="s">
        <v>51</v>
      </c>
      <c r="K15" t="s">
        <v>80</v>
      </c>
      <c r="L15" t="s">
        <v>53</v>
      </c>
      <c r="M15">
        <v>0</v>
      </c>
      <c r="N15">
        <v>0</v>
      </c>
      <c r="O15" t="s">
        <v>54</v>
      </c>
      <c r="P15" t="s">
        <v>55</v>
      </c>
      <c r="Q15" t="s">
        <v>56</v>
      </c>
      <c r="R15" t="s">
        <v>54</v>
      </c>
      <c r="S15" t="s">
        <v>55</v>
      </c>
      <c r="T15" t="s">
        <v>57</v>
      </c>
      <c r="U15" t="s">
        <v>69</v>
      </c>
      <c r="V15" s="2">
        <v>43368</v>
      </c>
      <c r="W15" s="2">
        <v>43368</v>
      </c>
      <c r="X15">
        <v>4</v>
      </c>
      <c r="Y15" s="3" t="s">
        <v>78</v>
      </c>
      <c r="Z15" t="s">
        <v>72</v>
      </c>
      <c r="AA15">
        <v>292.01</v>
      </c>
      <c r="AB15">
        <v>292.01</v>
      </c>
      <c r="AC15">
        <v>0</v>
      </c>
      <c r="AD15" s="2">
        <v>43374</v>
      </c>
      <c r="AE15" s="4" t="str">
        <f>HYPERLINK("https://ciatej.mx/transparencia/austeridad/2018/181381/Informe.pdf","https://ciatej.mx/transparencia/austeridad/2018/181381/Informe.pdf")</f>
        <v>https://ciatej.mx/transparencia/austeridad/2018/181381/Informe.pdf</v>
      </c>
      <c r="AF15">
        <v>4</v>
      </c>
      <c r="AG15" s="4" t="str">
        <f>HYPERLINK("https://ciatej.mx/transparencia/austeridad/2018/181381/","https://ciatej.mx/transparencia/austeridad/2018/181381/")</f>
        <v>https://ciatej.mx/transparencia/austeridad/2018/181381/</v>
      </c>
      <c r="AH15">
        <v>4</v>
      </c>
      <c r="AI15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5" s="2">
        <v>43454</v>
      </c>
      <c r="AK15" t="s">
        <v>61</v>
      </c>
      <c r="AL15">
        <v>2018</v>
      </c>
      <c r="AM15" s="2">
        <v>43465</v>
      </c>
      <c r="AN15" t="s">
        <v>81</v>
      </c>
    </row>
    <row r="16" spans="1:40" x14ac:dyDescent="0.25">
      <c r="X16">
        <v>4</v>
      </c>
      <c r="Y16">
        <v>0</v>
      </c>
      <c r="AA16">
        <v>40.28</v>
      </c>
    </row>
    <row r="17" spans="1:40" x14ac:dyDescent="0.25">
      <c r="X17">
        <v>4</v>
      </c>
      <c r="Y17">
        <v>37504</v>
      </c>
      <c r="Z17" t="s">
        <v>72</v>
      </c>
      <c r="AA17">
        <v>251.73</v>
      </c>
    </row>
    <row r="18" spans="1:40" x14ac:dyDescent="0.25">
      <c r="A18">
        <v>2018</v>
      </c>
      <c r="B18" t="s">
        <v>44</v>
      </c>
      <c r="C18" t="s">
        <v>45</v>
      </c>
      <c r="D18" t="s">
        <v>63</v>
      </c>
      <c r="E18" t="s">
        <v>64</v>
      </c>
      <c r="F18" t="s">
        <v>63</v>
      </c>
      <c r="G18" t="s">
        <v>48</v>
      </c>
      <c r="H18" t="s">
        <v>74</v>
      </c>
      <c r="I18" t="s">
        <v>75</v>
      </c>
      <c r="J18" t="s">
        <v>76</v>
      </c>
      <c r="K18" t="s">
        <v>82</v>
      </c>
      <c r="L18" t="s">
        <v>53</v>
      </c>
      <c r="M18">
        <v>0</v>
      </c>
      <c r="N18">
        <v>0</v>
      </c>
      <c r="O18" t="s">
        <v>54</v>
      </c>
      <c r="P18" t="s">
        <v>55</v>
      </c>
      <c r="Q18" t="s">
        <v>56</v>
      </c>
      <c r="R18" t="s">
        <v>54</v>
      </c>
      <c r="S18" t="s">
        <v>83</v>
      </c>
      <c r="T18" t="s">
        <v>83</v>
      </c>
      <c r="U18" t="s">
        <v>84</v>
      </c>
      <c r="V18" s="2">
        <v>43369</v>
      </c>
      <c r="W18" s="2">
        <v>43370</v>
      </c>
      <c r="X18">
        <v>5</v>
      </c>
      <c r="Y18" s="3" t="s">
        <v>70</v>
      </c>
      <c r="Z18" t="s">
        <v>71</v>
      </c>
      <c r="AA18">
        <v>2550</v>
      </c>
      <c r="AB18">
        <v>2550</v>
      </c>
      <c r="AC18">
        <v>0</v>
      </c>
      <c r="AD18" s="2">
        <v>43376</v>
      </c>
      <c r="AE18" s="4" t="str">
        <f>HYPERLINK("https://ciatej.mx/transparencia/austeridad/2018/181293/Informe.pdf","https://ciatej.mx/transparencia/austeridad/2018/181293/Informe.pdf")</f>
        <v>https://ciatej.mx/transparencia/austeridad/2018/181293/Informe.pdf</v>
      </c>
      <c r="AF18">
        <v>5</v>
      </c>
      <c r="AG18" s="4" t="str">
        <f>HYPERLINK("https://ciatej.mx/transparencia/austeridad/2018/181293/","https://ciatej.mx/transparencia/austeridad/2018/181293/")</f>
        <v>https://ciatej.mx/transparencia/austeridad/2018/181293/</v>
      </c>
      <c r="AH18">
        <v>5</v>
      </c>
      <c r="AI18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8" s="2">
        <v>43454</v>
      </c>
      <c r="AK18" t="s">
        <v>61</v>
      </c>
      <c r="AL18">
        <v>2018</v>
      </c>
      <c r="AM18" s="2">
        <v>43465</v>
      </c>
      <c r="AN18" t="s">
        <v>85</v>
      </c>
    </row>
    <row r="19" spans="1:40" x14ac:dyDescent="0.25">
      <c r="X19">
        <v>5</v>
      </c>
      <c r="Y19">
        <v>0</v>
      </c>
      <c r="AA19">
        <v>309.36</v>
      </c>
    </row>
    <row r="20" spans="1:40" x14ac:dyDescent="0.25">
      <c r="X20">
        <v>5</v>
      </c>
      <c r="Y20">
        <v>37201</v>
      </c>
      <c r="Z20" t="s">
        <v>60</v>
      </c>
      <c r="AA20">
        <v>504.17</v>
      </c>
    </row>
    <row r="21" spans="1:40" x14ac:dyDescent="0.25">
      <c r="X21">
        <v>5</v>
      </c>
      <c r="Y21">
        <v>37504</v>
      </c>
      <c r="Z21" t="s">
        <v>72</v>
      </c>
      <c r="AA21">
        <v>1736.47</v>
      </c>
    </row>
    <row r="22" spans="1:40" x14ac:dyDescent="0.25">
      <c r="A22">
        <v>2018</v>
      </c>
      <c r="B22" t="s">
        <v>44</v>
      </c>
      <c r="C22" t="s">
        <v>45</v>
      </c>
      <c r="D22" t="s">
        <v>86</v>
      </c>
      <c r="E22" t="s">
        <v>87</v>
      </c>
      <c r="F22" t="s">
        <v>86</v>
      </c>
      <c r="G22" t="s">
        <v>88</v>
      </c>
      <c r="H22" t="s">
        <v>89</v>
      </c>
      <c r="I22" t="s">
        <v>90</v>
      </c>
      <c r="J22" t="s">
        <v>91</v>
      </c>
      <c r="K22" t="s">
        <v>92</v>
      </c>
      <c r="L22" t="s">
        <v>53</v>
      </c>
      <c r="M22">
        <v>0</v>
      </c>
      <c r="N22">
        <v>0</v>
      </c>
      <c r="O22" t="s">
        <v>54</v>
      </c>
      <c r="P22" t="s">
        <v>93</v>
      </c>
      <c r="Q22" t="s">
        <v>94</v>
      </c>
      <c r="R22" t="s">
        <v>54</v>
      </c>
      <c r="S22" t="s">
        <v>83</v>
      </c>
      <c r="T22" t="s">
        <v>83</v>
      </c>
      <c r="U22" t="s">
        <v>95</v>
      </c>
      <c r="V22" s="2">
        <v>43368</v>
      </c>
      <c r="W22" s="2">
        <v>43370</v>
      </c>
      <c r="X22">
        <v>6</v>
      </c>
      <c r="Y22" s="3" t="s">
        <v>70</v>
      </c>
      <c r="Z22" t="s">
        <v>71</v>
      </c>
      <c r="AA22">
        <v>3726.74</v>
      </c>
      <c r="AB22">
        <v>3726.74</v>
      </c>
      <c r="AC22">
        <v>523.26</v>
      </c>
      <c r="AD22" s="2">
        <v>43378</v>
      </c>
      <c r="AE22" s="4" t="str">
        <f>HYPERLINK("https://ciatej.mx/transparencia/austeridad/2018/180811/Informe.pdf","https://ciatej.mx/transparencia/austeridad/2018/180811/Informe.pdf")</f>
        <v>https://ciatej.mx/transparencia/austeridad/2018/180811/Informe.pdf</v>
      </c>
      <c r="AF22">
        <v>6</v>
      </c>
      <c r="AG22" s="4" t="str">
        <f>HYPERLINK("https://ciatej.mx/transparencia/austeridad/2018/180811/","https://ciatej.mx/transparencia/austeridad/2018/180811/")</f>
        <v>https://ciatej.mx/transparencia/austeridad/2018/180811/</v>
      </c>
      <c r="AH22">
        <v>6</v>
      </c>
      <c r="AI22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22" s="2">
        <v>43454</v>
      </c>
      <c r="AK22" t="s">
        <v>61</v>
      </c>
      <c r="AL22">
        <v>2018</v>
      </c>
      <c r="AM22" s="2">
        <v>43465</v>
      </c>
      <c r="AN22" t="s">
        <v>96</v>
      </c>
    </row>
    <row r="23" spans="1:40" x14ac:dyDescent="0.25">
      <c r="X23">
        <v>6</v>
      </c>
      <c r="Y23">
        <v>0</v>
      </c>
      <c r="AA23">
        <v>466.93</v>
      </c>
    </row>
    <row r="24" spans="1:40" x14ac:dyDescent="0.25">
      <c r="X24">
        <v>6</v>
      </c>
      <c r="Y24">
        <v>37201</v>
      </c>
      <c r="Z24" t="s">
        <v>60</v>
      </c>
      <c r="AA24">
        <v>345.29</v>
      </c>
    </row>
    <row r="25" spans="1:40" x14ac:dyDescent="0.25">
      <c r="X25">
        <v>6</v>
      </c>
      <c r="Y25">
        <v>37504</v>
      </c>
      <c r="Z25" t="s">
        <v>72</v>
      </c>
      <c r="AA25">
        <v>2914.52</v>
      </c>
    </row>
    <row r="26" spans="1:40" x14ac:dyDescent="0.25">
      <c r="A26">
        <v>2018</v>
      </c>
      <c r="B26" t="s">
        <v>44</v>
      </c>
      <c r="C26" t="s">
        <v>45</v>
      </c>
      <c r="D26" t="s">
        <v>97</v>
      </c>
      <c r="E26" t="s">
        <v>98</v>
      </c>
      <c r="F26" t="s">
        <v>97</v>
      </c>
      <c r="G26" t="s">
        <v>88</v>
      </c>
      <c r="H26" t="s">
        <v>99</v>
      </c>
      <c r="I26" t="s">
        <v>100</v>
      </c>
      <c r="J26" t="s">
        <v>101</v>
      </c>
      <c r="K26" t="s">
        <v>102</v>
      </c>
      <c r="L26" t="s">
        <v>53</v>
      </c>
      <c r="M26">
        <v>0</v>
      </c>
      <c r="N26">
        <v>0</v>
      </c>
      <c r="O26" t="s">
        <v>54</v>
      </c>
      <c r="P26" t="s">
        <v>93</v>
      </c>
      <c r="Q26" t="s">
        <v>94</v>
      </c>
      <c r="R26" t="s">
        <v>54</v>
      </c>
      <c r="S26" t="s">
        <v>83</v>
      </c>
      <c r="T26" t="s">
        <v>83</v>
      </c>
      <c r="U26" t="s">
        <v>103</v>
      </c>
      <c r="V26" s="2">
        <v>43368</v>
      </c>
      <c r="W26" s="2">
        <v>43370</v>
      </c>
      <c r="X26">
        <v>7</v>
      </c>
      <c r="Y26" s="3" t="s">
        <v>70</v>
      </c>
      <c r="Z26" t="s">
        <v>71</v>
      </c>
      <c r="AA26">
        <v>3223.61</v>
      </c>
      <c r="AB26">
        <v>3223.61</v>
      </c>
      <c r="AC26">
        <v>1026.3900000000001</v>
      </c>
      <c r="AD26" s="2">
        <v>43378</v>
      </c>
      <c r="AE26" s="4" t="str">
        <f>HYPERLINK("https://ciatej.mx/transparencia/austeridad/2018/180813/Informe.pdf","https://ciatej.mx/transparencia/austeridad/2018/180813/Informe.pdf")</f>
        <v>https://ciatej.mx/transparencia/austeridad/2018/180813/Informe.pdf</v>
      </c>
      <c r="AF26">
        <v>7</v>
      </c>
      <c r="AG26" s="4" t="str">
        <f>HYPERLINK("https://ciatej.mx/transparencia/austeridad/2018/180813/","https://ciatej.mx/transparencia/austeridad/2018/180813/")</f>
        <v>https://ciatej.mx/transparencia/austeridad/2018/180813/</v>
      </c>
      <c r="AH26">
        <v>7</v>
      </c>
      <c r="AI26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26" s="2">
        <v>43454</v>
      </c>
      <c r="AK26" t="s">
        <v>61</v>
      </c>
      <c r="AL26">
        <v>2018</v>
      </c>
      <c r="AM26" s="2">
        <v>43465</v>
      </c>
      <c r="AN26" t="s">
        <v>104</v>
      </c>
    </row>
    <row r="27" spans="1:40" x14ac:dyDescent="0.25">
      <c r="X27">
        <v>7</v>
      </c>
      <c r="Y27">
        <v>0</v>
      </c>
      <c r="AA27">
        <v>385.26</v>
      </c>
    </row>
    <row r="28" spans="1:40" x14ac:dyDescent="0.25">
      <c r="X28">
        <v>7</v>
      </c>
      <c r="Y28">
        <v>37201</v>
      </c>
      <c r="Z28" t="s">
        <v>60</v>
      </c>
      <c r="AA28">
        <v>481.59</v>
      </c>
    </row>
    <row r="29" spans="1:40" x14ac:dyDescent="0.25">
      <c r="X29">
        <v>7</v>
      </c>
      <c r="Y29">
        <v>37504</v>
      </c>
      <c r="Z29" t="s">
        <v>72</v>
      </c>
      <c r="AA29">
        <v>2356.7600000000002</v>
      </c>
    </row>
    <row r="30" spans="1:40" x14ac:dyDescent="0.25">
      <c r="A30">
        <v>2018</v>
      </c>
      <c r="B30" t="s">
        <v>44</v>
      </c>
      <c r="C30" t="s">
        <v>45</v>
      </c>
      <c r="D30" t="s">
        <v>97</v>
      </c>
      <c r="E30" t="s">
        <v>98</v>
      </c>
      <c r="F30" t="s">
        <v>97</v>
      </c>
      <c r="G30" t="s">
        <v>88</v>
      </c>
      <c r="H30" t="s">
        <v>105</v>
      </c>
      <c r="I30" t="s">
        <v>106</v>
      </c>
      <c r="J30" t="s">
        <v>107</v>
      </c>
      <c r="K30" t="s">
        <v>108</v>
      </c>
      <c r="L30" t="s">
        <v>53</v>
      </c>
      <c r="M30">
        <v>0</v>
      </c>
      <c r="N30">
        <v>0</v>
      </c>
      <c r="O30" t="s">
        <v>54</v>
      </c>
      <c r="P30" t="s">
        <v>93</v>
      </c>
      <c r="Q30" t="s">
        <v>94</v>
      </c>
      <c r="R30" t="s">
        <v>54</v>
      </c>
      <c r="S30" t="s">
        <v>109</v>
      </c>
      <c r="T30" t="s">
        <v>109</v>
      </c>
      <c r="U30" t="s">
        <v>110</v>
      </c>
      <c r="V30" s="2">
        <v>43371</v>
      </c>
      <c r="W30" s="2">
        <v>43372</v>
      </c>
      <c r="X30">
        <v>8</v>
      </c>
      <c r="Y30" s="3" t="s">
        <v>78</v>
      </c>
      <c r="Z30" t="s">
        <v>72</v>
      </c>
      <c r="AA30">
        <v>1015.5</v>
      </c>
      <c r="AB30">
        <v>1015.5</v>
      </c>
      <c r="AC30">
        <v>1834.5</v>
      </c>
      <c r="AD30" s="2">
        <v>43378</v>
      </c>
      <c r="AE30" s="4" t="str">
        <f>HYPERLINK("https://ciatej.mx/transparencia/austeridad/2018/181312/Informe.pdf","https://ciatej.mx/transparencia/austeridad/2018/181312/Informe.pdf")</f>
        <v>https://ciatej.mx/transparencia/austeridad/2018/181312/Informe.pdf</v>
      </c>
      <c r="AF30">
        <v>8</v>
      </c>
      <c r="AG30" s="4" t="str">
        <f>HYPERLINK("https://ciatej.mx/transparencia/austeridad/2018/181312/","https://ciatej.mx/transparencia/austeridad/2018/181312/")</f>
        <v>https://ciatej.mx/transparencia/austeridad/2018/181312/</v>
      </c>
      <c r="AH30">
        <v>8</v>
      </c>
      <c r="AI30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30" s="2">
        <v>43454</v>
      </c>
      <c r="AK30" t="s">
        <v>61</v>
      </c>
      <c r="AL30">
        <v>2018</v>
      </c>
      <c r="AM30" s="2">
        <v>43465</v>
      </c>
      <c r="AN30" t="s">
        <v>111</v>
      </c>
    </row>
    <row r="31" spans="1:40" x14ac:dyDescent="0.25">
      <c r="X31">
        <v>8</v>
      </c>
      <c r="Y31">
        <v>0</v>
      </c>
      <c r="AA31">
        <v>140.06</v>
      </c>
    </row>
    <row r="32" spans="1:40" x14ac:dyDescent="0.25">
      <c r="X32">
        <v>8</v>
      </c>
      <c r="Y32">
        <v>37504</v>
      </c>
      <c r="Z32" t="s">
        <v>72</v>
      </c>
      <c r="AA32">
        <v>875.44</v>
      </c>
    </row>
    <row r="33" spans="1:40" x14ac:dyDescent="0.25">
      <c r="A33">
        <v>2018</v>
      </c>
      <c r="B33" t="s">
        <v>44</v>
      </c>
      <c r="C33" t="s">
        <v>45</v>
      </c>
      <c r="D33" t="s">
        <v>46</v>
      </c>
      <c r="E33" t="s">
        <v>47</v>
      </c>
      <c r="F33" t="s">
        <v>46</v>
      </c>
      <c r="G33" t="s">
        <v>112</v>
      </c>
      <c r="H33" t="s">
        <v>113</v>
      </c>
      <c r="I33" t="s">
        <v>114</v>
      </c>
      <c r="J33" t="s">
        <v>115</v>
      </c>
      <c r="K33" t="s">
        <v>116</v>
      </c>
      <c r="L33" t="s">
        <v>53</v>
      </c>
      <c r="M33">
        <v>0</v>
      </c>
      <c r="N33">
        <v>0</v>
      </c>
      <c r="O33" t="s">
        <v>54</v>
      </c>
      <c r="P33" t="s">
        <v>55</v>
      </c>
      <c r="Q33" t="s">
        <v>117</v>
      </c>
      <c r="R33" t="s">
        <v>54</v>
      </c>
      <c r="S33" t="s">
        <v>55</v>
      </c>
      <c r="T33" t="s">
        <v>118</v>
      </c>
      <c r="U33" t="s">
        <v>119</v>
      </c>
      <c r="V33" s="2">
        <v>43373</v>
      </c>
      <c r="W33" s="2">
        <v>43376</v>
      </c>
      <c r="X33">
        <v>9</v>
      </c>
      <c r="Y33" s="3" t="s">
        <v>70</v>
      </c>
      <c r="Z33" t="s">
        <v>71</v>
      </c>
      <c r="AA33">
        <v>5350.75</v>
      </c>
      <c r="AB33">
        <v>5350.75</v>
      </c>
      <c r="AC33">
        <v>599.25</v>
      </c>
      <c r="AD33" s="2">
        <v>43382</v>
      </c>
      <c r="AE33" s="4" t="str">
        <f>HYPERLINK("https://ciatej.mx/transparencia/austeridad/2018/180840/Informe.pdf","https://ciatej.mx/transparencia/austeridad/2018/180840/Informe.pdf")</f>
        <v>https://ciatej.mx/transparencia/austeridad/2018/180840/Informe.pdf</v>
      </c>
      <c r="AF33">
        <v>9</v>
      </c>
      <c r="AG33" s="4" t="str">
        <f>HYPERLINK("https://ciatej.mx/transparencia/austeridad/2018/180840/","https://ciatej.mx/transparencia/austeridad/2018/180840/")</f>
        <v>https://ciatej.mx/transparencia/austeridad/2018/180840/</v>
      </c>
      <c r="AH33">
        <v>9</v>
      </c>
      <c r="AI33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33" s="2">
        <v>43454</v>
      </c>
      <c r="AK33" t="s">
        <v>61</v>
      </c>
      <c r="AL33">
        <v>2018</v>
      </c>
      <c r="AM33" s="2">
        <v>43465</v>
      </c>
      <c r="AN33" t="s">
        <v>120</v>
      </c>
    </row>
    <row r="34" spans="1:40" x14ac:dyDescent="0.25">
      <c r="X34">
        <v>9</v>
      </c>
      <c r="Y34">
        <v>0</v>
      </c>
      <c r="AA34">
        <v>732.6</v>
      </c>
    </row>
    <row r="35" spans="1:40" x14ac:dyDescent="0.25">
      <c r="X35">
        <v>9</v>
      </c>
      <c r="Y35">
        <v>37201</v>
      </c>
      <c r="Z35" t="s">
        <v>60</v>
      </c>
      <c r="AA35">
        <v>1089.6500000000001</v>
      </c>
    </row>
    <row r="36" spans="1:40" x14ac:dyDescent="0.25">
      <c r="X36">
        <v>9</v>
      </c>
      <c r="Y36">
        <v>37504</v>
      </c>
      <c r="Z36" t="s">
        <v>72</v>
      </c>
      <c r="AA36">
        <v>3528.5</v>
      </c>
    </row>
    <row r="37" spans="1:40" x14ac:dyDescent="0.25">
      <c r="A37">
        <v>2018</v>
      </c>
      <c r="B37" t="s">
        <v>44</v>
      </c>
      <c r="C37" t="s">
        <v>45</v>
      </c>
      <c r="D37" t="s">
        <v>121</v>
      </c>
      <c r="E37" t="s">
        <v>122</v>
      </c>
      <c r="F37" t="s">
        <v>121</v>
      </c>
      <c r="G37" t="s">
        <v>123</v>
      </c>
      <c r="H37" t="s">
        <v>124</v>
      </c>
      <c r="I37" t="s">
        <v>125</v>
      </c>
      <c r="J37" t="s">
        <v>126</v>
      </c>
      <c r="K37" t="s">
        <v>127</v>
      </c>
      <c r="L37" t="s">
        <v>53</v>
      </c>
      <c r="M37">
        <v>0</v>
      </c>
      <c r="N37">
        <v>0</v>
      </c>
      <c r="O37" t="s">
        <v>54</v>
      </c>
      <c r="P37" t="s">
        <v>128</v>
      </c>
      <c r="Q37" t="s">
        <v>129</v>
      </c>
      <c r="R37" t="s">
        <v>54</v>
      </c>
      <c r="S37" t="s">
        <v>54</v>
      </c>
      <c r="T37" t="s">
        <v>54</v>
      </c>
      <c r="U37" t="s">
        <v>130</v>
      </c>
      <c r="V37" s="2">
        <v>43369</v>
      </c>
      <c r="W37" s="2">
        <v>43370</v>
      </c>
      <c r="X37">
        <v>10</v>
      </c>
      <c r="Y37" s="3" t="s">
        <v>78</v>
      </c>
      <c r="Z37" t="s">
        <v>72</v>
      </c>
      <c r="AA37">
        <v>2550</v>
      </c>
      <c r="AB37">
        <v>2550</v>
      </c>
      <c r="AC37">
        <v>0</v>
      </c>
      <c r="AD37" s="2">
        <v>43383</v>
      </c>
      <c r="AE37" s="4" t="str">
        <f>HYPERLINK("https://ciatej.mx/transparencia/austeridad/2018/181103/Informe.pdf","https://ciatej.mx/transparencia/austeridad/2018/181103/Informe.pdf")</f>
        <v>https://ciatej.mx/transparencia/austeridad/2018/181103/Informe.pdf</v>
      </c>
      <c r="AF37">
        <v>10</v>
      </c>
      <c r="AG37" s="4" t="str">
        <f>HYPERLINK("https://ciatej.mx/transparencia/austeridad/2018/181103/","https://ciatej.mx/transparencia/austeridad/2018/181103/")</f>
        <v>https://ciatej.mx/transparencia/austeridad/2018/181103/</v>
      </c>
      <c r="AH37">
        <v>10</v>
      </c>
      <c r="AI37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37" s="2">
        <v>43454</v>
      </c>
      <c r="AK37" t="s">
        <v>61</v>
      </c>
      <c r="AL37">
        <v>2018</v>
      </c>
      <c r="AM37" s="2">
        <v>43465</v>
      </c>
      <c r="AN37" t="s">
        <v>131</v>
      </c>
    </row>
    <row r="38" spans="1:40" x14ac:dyDescent="0.25">
      <c r="X38">
        <v>10</v>
      </c>
      <c r="Y38">
        <v>0</v>
      </c>
      <c r="AA38">
        <v>442.57</v>
      </c>
    </row>
    <row r="39" spans="1:40" x14ac:dyDescent="0.25">
      <c r="X39">
        <v>10</v>
      </c>
      <c r="Y39">
        <v>37504</v>
      </c>
      <c r="Z39" t="s">
        <v>72</v>
      </c>
      <c r="AA39">
        <v>2107.4299999999998</v>
      </c>
    </row>
    <row r="40" spans="1:40" x14ac:dyDescent="0.25">
      <c r="A40">
        <v>2018</v>
      </c>
      <c r="B40" t="s">
        <v>44</v>
      </c>
      <c r="C40" t="s">
        <v>45</v>
      </c>
      <c r="D40" t="s">
        <v>132</v>
      </c>
      <c r="E40" t="s">
        <v>133</v>
      </c>
      <c r="F40" t="s">
        <v>132</v>
      </c>
      <c r="G40" t="s">
        <v>134</v>
      </c>
      <c r="H40" t="s">
        <v>135</v>
      </c>
      <c r="I40" t="s">
        <v>136</v>
      </c>
      <c r="J40" t="s">
        <v>137</v>
      </c>
      <c r="K40" t="s">
        <v>138</v>
      </c>
      <c r="L40" t="s">
        <v>53</v>
      </c>
      <c r="M40">
        <v>0</v>
      </c>
      <c r="N40">
        <v>0</v>
      </c>
      <c r="O40" t="s">
        <v>54</v>
      </c>
      <c r="P40" t="s">
        <v>55</v>
      </c>
      <c r="Q40" t="s">
        <v>117</v>
      </c>
      <c r="R40" t="s">
        <v>54</v>
      </c>
      <c r="S40" t="s">
        <v>55</v>
      </c>
      <c r="T40" t="s">
        <v>139</v>
      </c>
      <c r="U40" t="s">
        <v>140</v>
      </c>
      <c r="V40" s="2">
        <v>43356</v>
      </c>
      <c r="W40" s="2">
        <v>43357</v>
      </c>
      <c r="X40">
        <v>11</v>
      </c>
      <c r="Y40" s="3" t="s">
        <v>59</v>
      </c>
      <c r="Z40" t="s">
        <v>60</v>
      </c>
      <c r="AA40">
        <v>480</v>
      </c>
      <c r="AB40">
        <v>480</v>
      </c>
      <c r="AC40">
        <v>0</v>
      </c>
      <c r="AD40" s="2">
        <v>43383</v>
      </c>
      <c r="AE40" s="4" t="str">
        <f>HYPERLINK("https://ciatej.mx/transparencia/austeridad/2018/181218/Informe.pdf","https://ciatej.mx/transparencia/austeridad/2018/181218/Informe.pdf")</f>
        <v>https://ciatej.mx/transparencia/austeridad/2018/181218/Informe.pdf</v>
      </c>
      <c r="AF40">
        <v>11</v>
      </c>
      <c r="AG40" s="4" t="str">
        <f>HYPERLINK("https://ciatej.mx/transparencia/austeridad/2018/181218/","https://ciatej.mx/transparencia/austeridad/2018/181218/")</f>
        <v>https://ciatej.mx/transparencia/austeridad/2018/181218/</v>
      </c>
      <c r="AH40">
        <v>11</v>
      </c>
      <c r="AI40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40" s="2">
        <v>43454</v>
      </c>
      <c r="AK40" t="s">
        <v>61</v>
      </c>
      <c r="AL40">
        <v>2018</v>
      </c>
      <c r="AM40" s="2">
        <v>43465</v>
      </c>
      <c r="AN40" t="s">
        <v>141</v>
      </c>
    </row>
    <row r="41" spans="1:40" x14ac:dyDescent="0.25">
      <c r="X41">
        <v>11</v>
      </c>
      <c r="Y41">
        <v>0</v>
      </c>
      <c r="AA41">
        <v>66.2</v>
      </c>
    </row>
    <row r="42" spans="1:40" x14ac:dyDescent="0.25">
      <c r="X42">
        <v>11</v>
      </c>
      <c r="Y42">
        <v>37201</v>
      </c>
      <c r="Z42" t="s">
        <v>60</v>
      </c>
      <c r="AA42">
        <v>413.8</v>
      </c>
    </row>
    <row r="43" spans="1:40" x14ac:dyDescent="0.25">
      <c r="A43">
        <v>2018</v>
      </c>
      <c r="B43" t="s">
        <v>44</v>
      </c>
      <c r="C43" t="s">
        <v>45</v>
      </c>
      <c r="D43" t="s">
        <v>121</v>
      </c>
      <c r="E43" t="s">
        <v>122</v>
      </c>
      <c r="F43" t="s">
        <v>121</v>
      </c>
      <c r="G43" t="s">
        <v>112</v>
      </c>
      <c r="H43" t="s">
        <v>142</v>
      </c>
      <c r="I43" t="s">
        <v>76</v>
      </c>
      <c r="J43" t="s">
        <v>143</v>
      </c>
      <c r="K43" t="s">
        <v>144</v>
      </c>
      <c r="L43" t="s">
        <v>53</v>
      </c>
      <c r="M43">
        <v>0</v>
      </c>
      <c r="N43">
        <v>0</v>
      </c>
      <c r="O43" t="s">
        <v>54</v>
      </c>
      <c r="P43" t="s">
        <v>55</v>
      </c>
      <c r="Q43" t="s">
        <v>117</v>
      </c>
      <c r="R43" t="s">
        <v>54</v>
      </c>
      <c r="S43" t="s">
        <v>55</v>
      </c>
      <c r="T43" t="s">
        <v>145</v>
      </c>
      <c r="U43" t="s">
        <v>146</v>
      </c>
      <c r="V43" s="2">
        <v>43375</v>
      </c>
      <c r="W43" s="2">
        <v>43376</v>
      </c>
      <c r="X43">
        <v>12</v>
      </c>
      <c r="Y43" s="3" t="s">
        <v>70</v>
      </c>
      <c r="Z43" t="s">
        <v>71</v>
      </c>
      <c r="AA43">
        <v>1832.5</v>
      </c>
      <c r="AB43">
        <v>1832.5</v>
      </c>
      <c r="AC43">
        <v>1317.5</v>
      </c>
      <c r="AD43" s="2">
        <v>43383</v>
      </c>
      <c r="AE43" s="4" t="str">
        <f>HYPERLINK("https://ciatej.mx/transparencia/austeridad/2018/181246/Informe.pdf","https://ciatej.mx/transparencia/austeridad/2018/181246/Informe.pdf")</f>
        <v>https://ciatej.mx/transparencia/austeridad/2018/181246/Informe.pdf</v>
      </c>
      <c r="AF43">
        <v>12</v>
      </c>
      <c r="AG43" s="4" t="str">
        <f>HYPERLINK("https://ciatej.mx/transparencia/austeridad/2018/181246/","https://ciatej.mx/transparencia/austeridad/2018/181246/")</f>
        <v>https://ciatej.mx/transparencia/austeridad/2018/181246/</v>
      </c>
      <c r="AH43">
        <v>12</v>
      </c>
      <c r="AI43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43" s="2">
        <v>43454</v>
      </c>
      <c r="AK43" t="s">
        <v>61</v>
      </c>
      <c r="AL43">
        <v>2018</v>
      </c>
      <c r="AM43" s="2">
        <v>43465</v>
      </c>
      <c r="AN43" t="s">
        <v>147</v>
      </c>
    </row>
    <row r="44" spans="1:40" x14ac:dyDescent="0.25">
      <c r="X44">
        <v>12</v>
      </c>
      <c r="Y44">
        <v>0</v>
      </c>
      <c r="AA44">
        <v>242.28</v>
      </c>
    </row>
    <row r="45" spans="1:40" x14ac:dyDescent="0.25">
      <c r="X45">
        <v>12</v>
      </c>
      <c r="Y45">
        <v>37201</v>
      </c>
      <c r="Z45" t="s">
        <v>60</v>
      </c>
      <c r="AA45">
        <v>1063.31</v>
      </c>
    </row>
    <row r="46" spans="1:40" x14ac:dyDescent="0.25">
      <c r="X46">
        <v>12</v>
      </c>
      <c r="Y46">
        <v>37504</v>
      </c>
      <c r="Z46" t="s">
        <v>72</v>
      </c>
      <c r="AA46">
        <v>526.91</v>
      </c>
    </row>
    <row r="47" spans="1:40" x14ac:dyDescent="0.25">
      <c r="A47">
        <v>2018</v>
      </c>
      <c r="B47" t="s">
        <v>44</v>
      </c>
      <c r="C47" t="s">
        <v>45</v>
      </c>
      <c r="D47" t="s">
        <v>121</v>
      </c>
      <c r="E47" t="s">
        <v>122</v>
      </c>
      <c r="F47" t="s">
        <v>121</v>
      </c>
      <c r="G47" t="s">
        <v>148</v>
      </c>
      <c r="H47" t="s">
        <v>149</v>
      </c>
      <c r="I47" t="s">
        <v>150</v>
      </c>
      <c r="J47" t="s">
        <v>151</v>
      </c>
      <c r="K47" t="s">
        <v>152</v>
      </c>
      <c r="L47" t="s">
        <v>53</v>
      </c>
      <c r="M47">
        <v>0</v>
      </c>
      <c r="N47">
        <v>0</v>
      </c>
      <c r="O47" t="s">
        <v>54</v>
      </c>
      <c r="P47" t="s">
        <v>55</v>
      </c>
      <c r="Q47" t="s">
        <v>117</v>
      </c>
      <c r="R47" t="s">
        <v>54</v>
      </c>
      <c r="S47" t="s">
        <v>83</v>
      </c>
      <c r="T47" t="s">
        <v>83</v>
      </c>
      <c r="U47" t="s">
        <v>153</v>
      </c>
      <c r="V47" s="2">
        <v>43378</v>
      </c>
      <c r="W47" s="2">
        <v>43378</v>
      </c>
      <c r="X47">
        <v>13</v>
      </c>
      <c r="Y47" s="3" t="s">
        <v>154</v>
      </c>
      <c r="Z47" t="s">
        <v>155</v>
      </c>
      <c r="AA47">
        <v>850</v>
      </c>
      <c r="AB47">
        <v>850</v>
      </c>
      <c r="AC47">
        <v>0</v>
      </c>
      <c r="AD47" s="2">
        <v>43384</v>
      </c>
      <c r="AE47" s="4" t="str">
        <f>HYPERLINK("https://ciatej.mx/transparencia/austeridad/2018/181314/Informe.pdf","https://ciatej.mx/transparencia/austeridad/2018/181314/Informe.pdf")</f>
        <v>https://ciatej.mx/transparencia/austeridad/2018/181314/Informe.pdf</v>
      </c>
      <c r="AF47">
        <v>13</v>
      </c>
      <c r="AG47" s="4" t="str">
        <f>HYPERLINK("https://ciatej.mx/transparencia/austeridad/2018/181314/","https://ciatej.mx/transparencia/austeridad/2018/181314/")</f>
        <v>https://ciatej.mx/transparencia/austeridad/2018/181314/</v>
      </c>
      <c r="AH47">
        <v>13</v>
      </c>
      <c r="AI47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47" s="2">
        <v>43454</v>
      </c>
      <c r="AK47" t="s">
        <v>61</v>
      </c>
      <c r="AL47">
        <v>2018</v>
      </c>
      <c r="AM47" s="2">
        <v>43465</v>
      </c>
      <c r="AN47" t="s">
        <v>157</v>
      </c>
    </row>
    <row r="48" spans="1:40" x14ac:dyDescent="0.25">
      <c r="X48">
        <v>13</v>
      </c>
      <c r="Y48">
        <v>37201</v>
      </c>
      <c r="Z48" t="s">
        <v>60</v>
      </c>
      <c r="AA48">
        <v>490</v>
      </c>
    </row>
    <row r="49" spans="1:40" x14ac:dyDescent="0.25">
      <c r="X49">
        <v>13</v>
      </c>
      <c r="Y49">
        <v>37501</v>
      </c>
      <c r="Z49" t="s">
        <v>156</v>
      </c>
      <c r="AA49">
        <v>360</v>
      </c>
    </row>
    <row r="50" spans="1:40" x14ac:dyDescent="0.25">
      <c r="A50">
        <v>2018</v>
      </c>
      <c r="B50" t="s">
        <v>44</v>
      </c>
      <c r="C50" t="s">
        <v>45</v>
      </c>
      <c r="D50" t="s">
        <v>121</v>
      </c>
      <c r="E50" t="s">
        <v>122</v>
      </c>
      <c r="F50" t="s">
        <v>121</v>
      </c>
      <c r="G50" t="s">
        <v>123</v>
      </c>
      <c r="H50" t="s">
        <v>158</v>
      </c>
      <c r="I50" t="s">
        <v>159</v>
      </c>
      <c r="J50" t="s">
        <v>160</v>
      </c>
      <c r="K50" t="s">
        <v>161</v>
      </c>
      <c r="L50" t="s">
        <v>53</v>
      </c>
      <c r="M50">
        <v>0</v>
      </c>
      <c r="N50">
        <v>0</v>
      </c>
      <c r="O50" t="s">
        <v>54</v>
      </c>
      <c r="P50" t="s">
        <v>128</v>
      </c>
      <c r="Q50" t="s">
        <v>129</v>
      </c>
      <c r="R50" t="s">
        <v>54</v>
      </c>
      <c r="S50" t="s">
        <v>83</v>
      </c>
      <c r="T50" t="s">
        <v>162</v>
      </c>
      <c r="U50" t="s">
        <v>163</v>
      </c>
      <c r="V50" s="2">
        <v>43369</v>
      </c>
      <c r="W50" s="2">
        <v>43372</v>
      </c>
      <c r="X50">
        <v>14</v>
      </c>
      <c r="Y50" s="3" t="s">
        <v>70</v>
      </c>
      <c r="Z50" t="s">
        <v>71</v>
      </c>
      <c r="AA50">
        <v>1539</v>
      </c>
      <c r="AB50">
        <v>1539</v>
      </c>
      <c r="AC50">
        <v>4411</v>
      </c>
      <c r="AD50" s="2">
        <v>43388</v>
      </c>
      <c r="AE50" s="4" t="str">
        <f>HYPERLINK("https://ciatej.mx/transparencia/austeridad/2018/181319/Informe.pdf","https://ciatej.mx/transparencia/austeridad/2018/181319/Informe.pdf")</f>
        <v>https://ciatej.mx/transparencia/austeridad/2018/181319/Informe.pdf</v>
      </c>
      <c r="AF50">
        <v>14</v>
      </c>
      <c r="AG50" s="4" t="str">
        <f>HYPERLINK("https://ciatej.mx/transparencia/austeridad/2018/181319/","https://ciatej.mx/transparencia/austeridad/2018/181319/")</f>
        <v>https://ciatej.mx/transparencia/austeridad/2018/181319/</v>
      </c>
      <c r="AH50">
        <v>14</v>
      </c>
      <c r="AI50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50" s="2">
        <v>43454</v>
      </c>
      <c r="AK50" t="s">
        <v>61</v>
      </c>
      <c r="AL50">
        <v>2018</v>
      </c>
      <c r="AM50" s="2">
        <v>43465</v>
      </c>
      <c r="AN50" t="s">
        <v>164</v>
      </c>
    </row>
    <row r="51" spans="1:40" x14ac:dyDescent="0.25">
      <c r="X51">
        <v>14</v>
      </c>
      <c r="Y51">
        <v>0</v>
      </c>
      <c r="AA51">
        <v>174.15</v>
      </c>
    </row>
    <row r="52" spans="1:40" x14ac:dyDescent="0.25">
      <c r="X52">
        <v>14</v>
      </c>
      <c r="Y52">
        <v>37201</v>
      </c>
      <c r="Z52" t="s">
        <v>60</v>
      </c>
      <c r="AA52">
        <v>372.07</v>
      </c>
    </row>
    <row r="53" spans="1:40" x14ac:dyDescent="0.25">
      <c r="X53">
        <v>14</v>
      </c>
      <c r="Y53">
        <v>37504</v>
      </c>
      <c r="Z53" t="s">
        <v>72</v>
      </c>
      <c r="AA53">
        <v>992.78</v>
      </c>
    </row>
    <row r="54" spans="1:40" x14ac:dyDescent="0.25">
      <c r="A54">
        <v>2018</v>
      </c>
      <c r="B54" t="s">
        <v>44</v>
      </c>
      <c r="C54" t="s">
        <v>45</v>
      </c>
      <c r="D54" t="s">
        <v>165</v>
      </c>
      <c r="E54" t="s">
        <v>166</v>
      </c>
      <c r="F54" t="s">
        <v>165</v>
      </c>
      <c r="G54" t="s">
        <v>167</v>
      </c>
      <c r="H54" t="s">
        <v>168</v>
      </c>
      <c r="I54" t="s">
        <v>169</v>
      </c>
      <c r="J54" t="s">
        <v>170</v>
      </c>
      <c r="K54" t="s">
        <v>171</v>
      </c>
      <c r="L54" t="s">
        <v>53</v>
      </c>
      <c r="M54">
        <v>0</v>
      </c>
      <c r="N54">
        <v>0</v>
      </c>
      <c r="O54" t="s">
        <v>54</v>
      </c>
      <c r="P54" t="s">
        <v>55</v>
      </c>
      <c r="Q54" t="s">
        <v>117</v>
      </c>
      <c r="R54" t="s">
        <v>54</v>
      </c>
      <c r="S54" t="s">
        <v>55</v>
      </c>
      <c r="T54" t="s">
        <v>172</v>
      </c>
      <c r="U54" t="s">
        <v>173</v>
      </c>
      <c r="V54" s="2">
        <v>43381</v>
      </c>
      <c r="W54" s="2">
        <v>43381</v>
      </c>
      <c r="X54">
        <v>15</v>
      </c>
      <c r="Y54" s="3" t="s">
        <v>174</v>
      </c>
      <c r="Z54" t="s">
        <v>156</v>
      </c>
      <c r="AA54">
        <v>250</v>
      </c>
      <c r="AB54">
        <v>250</v>
      </c>
      <c r="AC54">
        <v>600</v>
      </c>
      <c r="AD54" s="2">
        <v>43389</v>
      </c>
      <c r="AE54" s="4" t="str">
        <f>HYPERLINK("https://ciatej.mx/transparencia/austeridad/2018/181301/Informe.pdf","https://ciatej.mx/transparencia/austeridad/2018/181301/Informe.pdf")</f>
        <v>https://ciatej.mx/transparencia/austeridad/2018/181301/Informe.pdf</v>
      </c>
      <c r="AF54">
        <v>15</v>
      </c>
      <c r="AG54" s="4" t="str">
        <f>HYPERLINK("https://ciatej.mx/transparencia/austeridad/2018/181301/","https://ciatej.mx/transparencia/austeridad/2018/181301/")</f>
        <v>https://ciatej.mx/transparencia/austeridad/2018/181301/</v>
      </c>
      <c r="AH54">
        <v>15</v>
      </c>
      <c r="AI54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54" s="2">
        <v>43454</v>
      </c>
      <c r="AK54" t="s">
        <v>61</v>
      </c>
      <c r="AL54">
        <v>2018</v>
      </c>
      <c r="AM54" s="2">
        <v>43465</v>
      </c>
      <c r="AN54" t="s">
        <v>175</v>
      </c>
    </row>
    <row r="55" spans="1:40" x14ac:dyDescent="0.25">
      <c r="X55">
        <v>15</v>
      </c>
      <c r="Y55">
        <v>37501</v>
      </c>
      <c r="Z55" t="s">
        <v>156</v>
      </c>
      <c r="AA55">
        <v>250</v>
      </c>
    </row>
    <row r="56" spans="1:40" x14ac:dyDescent="0.25">
      <c r="A56">
        <v>2018</v>
      </c>
      <c r="B56" t="s">
        <v>44</v>
      </c>
      <c r="C56" t="s">
        <v>45</v>
      </c>
      <c r="D56" t="s">
        <v>46</v>
      </c>
      <c r="E56" t="s">
        <v>47</v>
      </c>
      <c r="F56" t="s">
        <v>46</v>
      </c>
      <c r="G56" t="s">
        <v>48</v>
      </c>
      <c r="H56" t="s">
        <v>49</v>
      </c>
      <c r="I56" t="s">
        <v>50</v>
      </c>
      <c r="J56" t="s">
        <v>51</v>
      </c>
      <c r="K56" t="s">
        <v>176</v>
      </c>
      <c r="L56" t="s">
        <v>177</v>
      </c>
      <c r="M56">
        <v>0</v>
      </c>
      <c r="N56">
        <v>0</v>
      </c>
      <c r="O56" t="s">
        <v>54</v>
      </c>
      <c r="P56" t="s">
        <v>55</v>
      </c>
      <c r="Q56" t="s">
        <v>56</v>
      </c>
      <c r="R56" t="s">
        <v>178</v>
      </c>
      <c r="S56" t="s">
        <v>179</v>
      </c>
      <c r="T56" t="s">
        <v>180</v>
      </c>
      <c r="U56" t="s">
        <v>181</v>
      </c>
      <c r="V56" s="2">
        <v>43371</v>
      </c>
      <c r="W56" s="2">
        <v>43383</v>
      </c>
      <c r="X56">
        <v>16</v>
      </c>
      <c r="Y56" s="3" t="s">
        <v>182</v>
      </c>
      <c r="Z56" t="s">
        <v>183</v>
      </c>
      <c r="AA56">
        <v>16353.03</v>
      </c>
      <c r="AB56">
        <v>16353.03</v>
      </c>
      <c r="AC56">
        <v>13647.04</v>
      </c>
      <c r="AD56" s="2">
        <v>43390</v>
      </c>
      <c r="AE56" s="4" t="str">
        <f>HYPERLINK("https://ciatej.mx/transparencia/austeridad/2018/180806/Informe.pdf","https://ciatej.mx/transparencia/austeridad/2018/180806/Informe.pdf")</f>
        <v>https://ciatej.mx/transparencia/austeridad/2018/180806/Informe.pdf</v>
      </c>
      <c r="AF56">
        <v>16</v>
      </c>
      <c r="AG56" s="4" t="str">
        <f>HYPERLINK("https://ciatej.mx/transparencia/austeridad/2018/180806/","https://ciatej.mx/transparencia/austeridad/2018/180806/")</f>
        <v>https://ciatej.mx/transparencia/austeridad/2018/180806/</v>
      </c>
      <c r="AH56">
        <v>16</v>
      </c>
      <c r="AI56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56" s="2">
        <v>43454</v>
      </c>
      <c r="AK56" t="s">
        <v>61</v>
      </c>
      <c r="AL56">
        <v>2018</v>
      </c>
      <c r="AM56" s="2">
        <v>43465</v>
      </c>
      <c r="AN56" t="s">
        <v>186</v>
      </c>
    </row>
    <row r="57" spans="1:40" x14ac:dyDescent="0.25">
      <c r="X57">
        <v>16</v>
      </c>
      <c r="Y57">
        <v>0</v>
      </c>
      <c r="AA57">
        <v>88</v>
      </c>
    </row>
    <row r="58" spans="1:40" x14ac:dyDescent="0.25">
      <c r="X58">
        <v>16</v>
      </c>
      <c r="Y58">
        <v>37206</v>
      </c>
      <c r="Z58" t="s">
        <v>184</v>
      </c>
      <c r="AA58">
        <v>330</v>
      </c>
    </row>
    <row r="59" spans="1:40" x14ac:dyDescent="0.25">
      <c r="X59">
        <v>16</v>
      </c>
      <c r="Y59">
        <v>37602</v>
      </c>
      <c r="Z59" t="s">
        <v>185</v>
      </c>
      <c r="AA59">
        <v>15935.03</v>
      </c>
    </row>
    <row r="60" spans="1:40" x14ac:dyDescent="0.25">
      <c r="A60">
        <v>2018</v>
      </c>
      <c r="B60" t="s">
        <v>44</v>
      </c>
      <c r="C60" t="s">
        <v>45</v>
      </c>
      <c r="D60" t="s">
        <v>63</v>
      </c>
      <c r="E60" t="s">
        <v>64</v>
      </c>
      <c r="F60" t="s">
        <v>63</v>
      </c>
      <c r="G60" t="s">
        <v>48</v>
      </c>
      <c r="H60" t="s">
        <v>187</v>
      </c>
      <c r="I60" t="s">
        <v>188</v>
      </c>
      <c r="J60" t="s">
        <v>189</v>
      </c>
      <c r="K60" t="s">
        <v>190</v>
      </c>
      <c r="L60" t="s">
        <v>177</v>
      </c>
      <c r="M60">
        <v>0</v>
      </c>
      <c r="N60">
        <v>0</v>
      </c>
      <c r="O60" t="s">
        <v>54</v>
      </c>
      <c r="P60" t="s">
        <v>55</v>
      </c>
      <c r="Q60" t="s">
        <v>56</v>
      </c>
      <c r="R60" t="s">
        <v>178</v>
      </c>
      <c r="S60" t="s">
        <v>179</v>
      </c>
      <c r="T60" t="s">
        <v>180</v>
      </c>
      <c r="U60" t="s">
        <v>191</v>
      </c>
      <c r="V60" s="2">
        <v>43372</v>
      </c>
      <c r="W60" s="2">
        <v>43380</v>
      </c>
      <c r="X60">
        <v>17</v>
      </c>
      <c r="Y60" s="3" t="s">
        <v>182</v>
      </c>
      <c r="Z60" t="s">
        <v>183</v>
      </c>
      <c r="AA60">
        <v>17620.580000000002</v>
      </c>
      <c r="AB60">
        <v>17620.580000000002</v>
      </c>
      <c r="AC60">
        <v>21170.93</v>
      </c>
      <c r="AD60" s="2">
        <v>43390</v>
      </c>
      <c r="AE60" s="4" t="str">
        <f>HYPERLINK("https://ciatej.mx/transparencia/austeridad/2018/180825/Informe.pdf","https://ciatej.mx/transparencia/austeridad/2018/180825/Informe.pdf")</f>
        <v>https://ciatej.mx/transparencia/austeridad/2018/180825/Informe.pdf</v>
      </c>
      <c r="AF60">
        <v>17</v>
      </c>
      <c r="AG60" s="4" t="str">
        <f>HYPERLINK("https://ciatej.mx/transparencia/austeridad/2018/180825/","https://ciatej.mx/transparencia/austeridad/2018/180825/")</f>
        <v>https://ciatej.mx/transparencia/austeridad/2018/180825/</v>
      </c>
      <c r="AH60">
        <v>17</v>
      </c>
      <c r="AI60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60" s="2">
        <v>43454</v>
      </c>
      <c r="AK60" t="s">
        <v>61</v>
      </c>
      <c r="AL60">
        <v>2018</v>
      </c>
      <c r="AM60" s="2">
        <v>43465</v>
      </c>
      <c r="AN60" t="s">
        <v>192</v>
      </c>
    </row>
    <row r="61" spans="1:40" x14ac:dyDescent="0.25">
      <c r="X61">
        <v>17</v>
      </c>
      <c r="Y61">
        <v>0</v>
      </c>
      <c r="AA61">
        <v>97.25</v>
      </c>
    </row>
    <row r="62" spans="1:40" x14ac:dyDescent="0.25">
      <c r="X62">
        <v>17</v>
      </c>
      <c r="Y62">
        <v>37206</v>
      </c>
      <c r="Z62" t="s">
        <v>184</v>
      </c>
      <c r="AA62">
        <v>64.66</v>
      </c>
    </row>
    <row r="63" spans="1:40" x14ac:dyDescent="0.25">
      <c r="X63">
        <v>17</v>
      </c>
      <c r="Y63">
        <v>37602</v>
      </c>
      <c r="Z63" t="s">
        <v>185</v>
      </c>
      <c r="AA63">
        <v>17458.669999999998</v>
      </c>
    </row>
    <row r="64" spans="1:40" x14ac:dyDescent="0.25">
      <c r="A64">
        <v>2018</v>
      </c>
      <c r="B64" t="s">
        <v>44</v>
      </c>
      <c r="C64" t="s">
        <v>45</v>
      </c>
      <c r="D64" t="s">
        <v>86</v>
      </c>
      <c r="E64" t="s">
        <v>87</v>
      </c>
      <c r="F64" t="s">
        <v>86</v>
      </c>
      <c r="G64" t="s">
        <v>193</v>
      </c>
      <c r="H64" t="s">
        <v>194</v>
      </c>
      <c r="I64" t="s">
        <v>195</v>
      </c>
      <c r="J64" t="s">
        <v>196</v>
      </c>
      <c r="K64" t="s">
        <v>197</v>
      </c>
      <c r="L64" t="s">
        <v>53</v>
      </c>
      <c r="M64">
        <v>0</v>
      </c>
      <c r="N64">
        <v>0</v>
      </c>
      <c r="O64" t="s">
        <v>54</v>
      </c>
      <c r="P64" t="s">
        <v>55</v>
      </c>
      <c r="Q64" t="s">
        <v>117</v>
      </c>
      <c r="R64" t="s">
        <v>54</v>
      </c>
      <c r="S64" t="s">
        <v>93</v>
      </c>
      <c r="T64" t="s">
        <v>94</v>
      </c>
      <c r="U64" t="s">
        <v>198</v>
      </c>
      <c r="V64" s="2">
        <v>43380</v>
      </c>
      <c r="W64" s="2">
        <v>43382</v>
      </c>
      <c r="X64">
        <v>18</v>
      </c>
      <c r="Y64" s="3" t="s">
        <v>154</v>
      </c>
      <c r="Z64" t="s">
        <v>155</v>
      </c>
      <c r="AA64">
        <v>1397.55</v>
      </c>
      <c r="AB64">
        <v>1397.55</v>
      </c>
      <c r="AC64">
        <v>102.45</v>
      </c>
      <c r="AD64" s="2">
        <v>43390</v>
      </c>
      <c r="AE64" s="4" t="str">
        <f>HYPERLINK("https://ciatej.mx/transparencia/austeridad/2018/181460/Informe.pdf","https://ciatej.mx/transparencia/austeridad/2018/181460/Informe.pdf")</f>
        <v>https://ciatej.mx/transparencia/austeridad/2018/181460/Informe.pdf</v>
      </c>
      <c r="AF64">
        <v>18</v>
      </c>
      <c r="AG64" s="4" t="str">
        <f>HYPERLINK("https://ciatej.mx/transparencia/austeridad/2018/181460/","https://ciatej.mx/transparencia/austeridad/2018/181460/")</f>
        <v>https://ciatej.mx/transparencia/austeridad/2018/181460/</v>
      </c>
      <c r="AH64">
        <v>18</v>
      </c>
      <c r="AI64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64" s="2">
        <v>43454</v>
      </c>
      <c r="AK64" t="s">
        <v>61</v>
      </c>
      <c r="AL64">
        <v>2018</v>
      </c>
      <c r="AM64" s="2">
        <v>43465</v>
      </c>
      <c r="AN64" t="s">
        <v>199</v>
      </c>
    </row>
    <row r="65" spans="1:40" x14ac:dyDescent="0.25">
      <c r="X65">
        <v>18</v>
      </c>
      <c r="Y65">
        <v>37201</v>
      </c>
      <c r="Z65" t="s">
        <v>60</v>
      </c>
      <c r="AA65">
        <v>408.35</v>
      </c>
    </row>
    <row r="66" spans="1:40" x14ac:dyDescent="0.25">
      <c r="X66">
        <v>18</v>
      </c>
      <c r="Y66">
        <v>37501</v>
      </c>
      <c r="Z66" t="s">
        <v>156</v>
      </c>
      <c r="AA66">
        <v>989.2</v>
      </c>
    </row>
    <row r="67" spans="1:40" x14ac:dyDescent="0.25">
      <c r="A67">
        <v>2018</v>
      </c>
      <c r="B67" t="s">
        <v>44</v>
      </c>
      <c r="C67" t="s">
        <v>45</v>
      </c>
      <c r="D67" t="s">
        <v>63</v>
      </c>
      <c r="E67" t="s">
        <v>64</v>
      </c>
      <c r="F67" t="s">
        <v>63</v>
      </c>
      <c r="G67" t="s">
        <v>48</v>
      </c>
      <c r="H67" t="s">
        <v>65</v>
      </c>
      <c r="I67" t="s">
        <v>66</v>
      </c>
      <c r="J67" t="s">
        <v>67</v>
      </c>
      <c r="K67" t="s">
        <v>200</v>
      </c>
      <c r="L67" t="s">
        <v>53</v>
      </c>
      <c r="M67">
        <v>0</v>
      </c>
      <c r="N67">
        <v>0</v>
      </c>
      <c r="O67" t="s">
        <v>54</v>
      </c>
      <c r="P67" t="s">
        <v>55</v>
      </c>
      <c r="Q67" t="s">
        <v>56</v>
      </c>
      <c r="R67" t="s">
        <v>54</v>
      </c>
      <c r="S67" t="s">
        <v>201</v>
      </c>
      <c r="T67" t="s">
        <v>202</v>
      </c>
      <c r="U67" t="s">
        <v>203</v>
      </c>
      <c r="V67" s="2">
        <v>43377</v>
      </c>
      <c r="W67" s="2">
        <v>43382</v>
      </c>
      <c r="X67">
        <v>19</v>
      </c>
      <c r="Y67" s="3" t="s">
        <v>70</v>
      </c>
      <c r="Z67" t="s">
        <v>71</v>
      </c>
      <c r="AA67">
        <v>5703.5</v>
      </c>
      <c r="AB67">
        <v>5703.5</v>
      </c>
      <c r="AC67">
        <v>3646.5</v>
      </c>
      <c r="AD67" s="2">
        <v>43391</v>
      </c>
      <c r="AE67" s="4" t="str">
        <f>HYPERLINK("https://ciatej.mx/transparencia/austeridad/2018/181270/Informe.pdf","https://ciatej.mx/transparencia/austeridad/2018/181270/Informe.pdf")</f>
        <v>https://ciatej.mx/transparencia/austeridad/2018/181270/Informe.pdf</v>
      </c>
      <c r="AF67">
        <v>19</v>
      </c>
      <c r="AG67" s="4" t="str">
        <f>HYPERLINK("https://ciatej.mx/transparencia/austeridad/2018/181270/","https://ciatej.mx/transparencia/austeridad/2018/181270/")</f>
        <v>https://ciatej.mx/transparencia/austeridad/2018/181270/</v>
      </c>
      <c r="AH67">
        <v>19</v>
      </c>
      <c r="AI67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67" s="2">
        <v>43454</v>
      </c>
      <c r="AK67" t="s">
        <v>61</v>
      </c>
      <c r="AL67">
        <v>2018</v>
      </c>
      <c r="AM67" s="2">
        <v>43465</v>
      </c>
      <c r="AN67" t="s">
        <v>204</v>
      </c>
    </row>
    <row r="68" spans="1:40" x14ac:dyDescent="0.25">
      <c r="X68">
        <v>19</v>
      </c>
      <c r="Y68">
        <v>0</v>
      </c>
      <c r="AA68">
        <v>777.66</v>
      </c>
    </row>
    <row r="69" spans="1:40" x14ac:dyDescent="0.25">
      <c r="X69">
        <v>19</v>
      </c>
      <c r="Y69">
        <v>37201</v>
      </c>
      <c r="Z69" t="s">
        <v>60</v>
      </c>
      <c r="AA69">
        <v>1349.14</v>
      </c>
    </row>
    <row r="70" spans="1:40" x14ac:dyDescent="0.25">
      <c r="X70">
        <v>19</v>
      </c>
      <c r="Y70">
        <v>37504</v>
      </c>
      <c r="Z70" t="s">
        <v>72</v>
      </c>
      <c r="AA70">
        <v>3576.7</v>
      </c>
    </row>
    <row r="71" spans="1:40" x14ac:dyDescent="0.25">
      <c r="A71">
        <v>2018</v>
      </c>
      <c r="B71" t="s">
        <v>44</v>
      </c>
      <c r="C71" t="s">
        <v>45</v>
      </c>
      <c r="D71" t="s">
        <v>205</v>
      </c>
      <c r="E71" t="s">
        <v>206</v>
      </c>
      <c r="F71" t="s">
        <v>205</v>
      </c>
      <c r="G71" t="s">
        <v>167</v>
      </c>
      <c r="H71" t="s">
        <v>207</v>
      </c>
      <c r="I71" t="s">
        <v>150</v>
      </c>
      <c r="J71" t="s">
        <v>143</v>
      </c>
      <c r="K71" t="s">
        <v>208</v>
      </c>
      <c r="L71" t="s">
        <v>53</v>
      </c>
      <c r="M71">
        <v>0</v>
      </c>
      <c r="N71">
        <v>0</v>
      </c>
      <c r="O71" t="s">
        <v>54</v>
      </c>
      <c r="P71" t="s">
        <v>55</v>
      </c>
      <c r="Q71" t="s">
        <v>117</v>
      </c>
      <c r="R71" t="s">
        <v>54</v>
      </c>
      <c r="S71" t="s">
        <v>55</v>
      </c>
      <c r="T71" t="s">
        <v>172</v>
      </c>
      <c r="U71" t="s">
        <v>209</v>
      </c>
      <c r="V71" s="2">
        <v>43381</v>
      </c>
      <c r="W71" s="2">
        <v>43381</v>
      </c>
      <c r="X71">
        <v>20</v>
      </c>
      <c r="Y71" s="3" t="s">
        <v>154</v>
      </c>
      <c r="Z71" t="s">
        <v>155</v>
      </c>
      <c r="AA71">
        <v>1850</v>
      </c>
      <c r="AB71">
        <v>1850</v>
      </c>
      <c r="AC71">
        <v>0</v>
      </c>
      <c r="AD71" s="2">
        <v>43391</v>
      </c>
      <c r="AE71" s="4" t="str">
        <f>HYPERLINK("https://ciatej.mx/transparencia/austeridad/2018/181459/Informe.pdf","https://ciatej.mx/transparencia/austeridad/2018/181459/Informe.pdf")</f>
        <v>https://ciatej.mx/transparencia/austeridad/2018/181459/Informe.pdf</v>
      </c>
      <c r="AF71">
        <v>20</v>
      </c>
      <c r="AG71" s="4" t="str">
        <f>HYPERLINK("https://ciatej.mx/transparencia/austeridad/2018/181459/","https://ciatej.mx/transparencia/austeridad/2018/181459/")</f>
        <v>https://ciatej.mx/transparencia/austeridad/2018/181459/</v>
      </c>
      <c r="AH71">
        <v>20</v>
      </c>
      <c r="AI71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71" s="2">
        <v>43454</v>
      </c>
      <c r="AK71" t="s">
        <v>61</v>
      </c>
      <c r="AL71">
        <v>2018</v>
      </c>
      <c r="AM71" s="2">
        <v>43465</v>
      </c>
      <c r="AN71" t="s">
        <v>210</v>
      </c>
    </row>
    <row r="72" spans="1:40" x14ac:dyDescent="0.25">
      <c r="X72">
        <v>20</v>
      </c>
      <c r="Y72">
        <v>37201</v>
      </c>
      <c r="Z72" t="s">
        <v>60</v>
      </c>
      <c r="AA72">
        <v>1094</v>
      </c>
    </row>
    <row r="73" spans="1:40" x14ac:dyDescent="0.25">
      <c r="X73">
        <v>20</v>
      </c>
      <c r="Y73">
        <v>37501</v>
      </c>
      <c r="Z73" t="s">
        <v>156</v>
      </c>
      <c r="AA73">
        <v>756</v>
      </c>
    </row>
    <row r="74" spans="1:40" x14ac:dyDescent="0.25">
      <c r="A74">
        <v>2018</v>
      </c>
      <c r="B74" t="s">
        <v>44</v>
      </c>
      <c r="C74" t="s">
        <v>45</v>
      </c>
      <c r="D74" t="s">
        <v>63</v>
      </c>
      <c r="E74" t="s">
        <v>64</v>
      </c>
      <c r="F74" t="s">
        <v>63</v>
      </c>
      <c r="G74" t="s">
        <v>48</v>
      </c>
      <c r="H74" t="s">
        <v>74</v>
      </c>
      <c r="I74" t="s">
        <v>75</v>
      </c>
      <c r="J74" t="s">
        <v>76</v>
      </c>
      <c r="K74" t="s">
        <v>211</v>
      </c>
      <c r="L74" t="s">
        <v>53</v>
      </c>
      <c r="M74">
        <v>0</v>
      </c>
      <c r="N74">
        <v>0</v>
      </c>
      <c r="O74" t="s">
        <v>54</v>
      </c>
      <c r="P74" t="s">
        <v>55</v>
      </c>
      <c r="Q74" t="s">
        <v>56</v>
      </c>
      <c r="R74" t="s">
        <v>54</v>
      </c>
      <c r="S74" t="s">
        <v>212</v>
      </c>
      <c r="T74" t="s">
        <v>213</v>
      </c>
      <c r="U74" t="s">
        <v>214</v>
      </c>
      <c r="V74" s="2">
        <v>43388</v>
      </c>
      <c r="W74" s="2">
        <v>43390</v>
      </c>
      <c r="X74">
        <v>21</v>
      </c>
      <c r="Y74" s="3" t="s">
        <v>70</v>
      </c>
      <c r="Z74" t="s">
        <v>71</v>
      </c>
      <c r="AA74">
        <v>2188.6799999999998</v>
      </c>
      <c r="AB74">
        <v>2188.6799999999998</v>
      </c>
      <c r="AC74">
        <v>2061.3200000000002</v>
      </c>
      <c r="AD74" s="2">
        <v>43395</v>
      </c>
      <c r="AE74" s="4" t="str">
        <f>HYPERLINK("https://ciatej.mx/transparencia/austeridad/2018/181415/Informe.pdf","https://ciatej.mx/transparencia/austeridad/2018/181415/Informe.pdf")</f>
        <v>https://ciatej.mx/transparencia/austeridad/2018/181415/Informe.pdf</v>
      </c>
      <c r="AF74">
        <v>21</v>
      </c>
      <c r="AG74" s="4" t="str">
        <f>HYPERLINK("https://ciatej.mx/transparencia/austeridad/2018/181415/","https://ciatej.mx/transparencia/austeridad/2018/181415/")</f>
        <v>https://ciatej.mx/transparencia/austeridad/2018/181415/</v>
      </c>
      <c r="AH74">
        <v>21</v>
      </c>
      <c r="AI74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74" s="2">
        <v>43454</v>
      </c>
      <c r="AK74" t="s">
        <v>61</v>
      </c>
      <c r="AL74">
        <v>2018</v>
      </c>
      <c r="AM74" s="2">
        <v>43465</v>
      </c>
      <c r="AN74" t="s">
        <v>215</v>
      </c>
    </row>
    <row r="75" spans="1:40" x14ac:dyDescent="0.25">
      <c r="X75">
        <v>21</v>
      </c>
      <c r="Y75">
        <v>0</v>
      </c>
      <c r="AA75">
        <v>293.58999999999997</v>
      </c>
    </row>
    <row r="76" spans="1:40" x14ac:dyDescent="0.25">
      <c r="X76">
        <v>21</v>
      </c>
      <c r="Y76">
        <v>37201</v>
      </c>
      <c r="Z76" t="s">
        <v>60</v>
      </c>
      <c r="AA76">
        <v>307.76</v>
      </c>
    </row>
    <row r="77" spans="1:40" x14ac:dyDescent="0.25">
      <c r="X77">
        <v>21</v>
      </c>
      <c r="Y77">
        <v>37504</v>
      </c>
      <c r="Z77" t="s">
        <v>72</v>
      </c>
      <c r="AA77">
        <v>1587.33</v>
      </c>
    </row>
    <row r="78" spans="1:40" x14ac:dyDescent="0.25">
      <c r="A78">
        <v>2018</v>
      </c>
      <c r="B78" t="s">
        <v>44</v>
      </c>
      <c r="C78" t="s">
        <v>45</v>
      </c>
      <c r="D78" t="s">
        <v>97</v>
      </c>
      <c r="E78" t="s">
        <v>98</v>
      </c>
      <c r="F78" t="s">
        <v>97</v>
      </c>
      <c r="G78" t="s">
        <v>216</v>
      </c>
      <c r="H78" t="s">
        <v>217</v>
      </c>
      <c r="I78" t="s">
        <v>101</v>
      </c>
      <c r="J78" t="s">
        <v>218</v>
      </c>
      <c r="K78" t="s">
        <v>219</v>
      </c>
      <c r="L78" t="s">
        <v>53</v>
      </c>
      <c r="M78">
        <v>0</v>
      </c>
      <c r="N78">
        <v>0</v>
      </c>
      <c r="O78" t="s">
        <v>54</v>
      </c>
      <c r="P78" t="s">
        <v>55</v>
      </c>
      <c r="Q78" t="s">
        <v>117</v>
      </c>
      <c r="R78" t="s">
        <v>54</v>
      </c>
      <c r="S78" t="s">
        <v>54</v>
      </c>
      <c r="T78" t="s">
        <v>54</v>
      </c>
      <c r="U78" t="s">
        <v>220</v>
      </c>
      <c r="V78" s="2">
        <v>43368</v>
      </c>
      <c r="W78" s="2">
        <v>43370</v>
      </c>
      <c r="X78">
        <v>22</v>
      </c>
      <c r="Y78" s="3" t="s">
        <v>154</v>
      </c>
      <c r="Z78" t="s">
        <v>155</v>
      </c>
      <c r="AA78">
        <v>2821.13</v>
      </c>
      <c r="AB78">
        <v>2821.13</v>
      </c>
      <c r="AC78">
        <v>1428.87</v>
      </c>
      <c r="AD78" s="2">
        <v>43399</v>
      </c>
      <c r="AE78" s="4" t="str">
        <f>HYPERLINK("https://ciatej.mx/transparencia/austeridad/2018/181325/Informe.pdf","https://ciatej.mx/transparencia/austeridad/2018/181325/Informe.pdf")</f>
        <v>https://ciatej.mx/transparencia/austeridad/2018/181325/Informe.pdf</v>
      </c>
      <c r="AF78">
        <v>22</v>
      </c>
      <c r="AG78" s="4" t="str">
        <f>HYPERLINK("https://ciatej.mx/transparencia/austeridad/2018/181325/","https://ciatej.mx/transparencia/austeridad/2018/181325/")</f>
        <v>https://ciatej.mx/transparencia/austeridad/2018/181325/</v>
      </c>
      <c r="AH78">
        <v>22</v>
      </c>
      <c r="AI78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78" s="2">
        <v>43454</v>
      </c>
      <c r="AK78" t="s">
        <v>61</v>
      </c>
      <c r="AL78">
        <v>2018</v>
      </c>
      <c r="AM78" s="2">
        <v>43465</v>
      </c>
      <c r="AN78" t="s">
        <v>221</v>
      </c>
    </row>
    <row r="79" spans="1:40" x14ac:dyDescent="0.25">
      <c r="X79">
        <v>22</v>
      </c>
      <c r="Y79">
        <v>37201</v>
      </c>
      <c r="Z79" t="s">
        <v>60</v>
      </c>
      <c r="AA79">
        <v>976.13</v>
      </c>
    </row>
    <row r="80" spans="1:40" x14ac:dyDescent="0.25">
      <c r="X80">
        <v>22</v>
      </c>
      <c r="Y80">
        <v>37501</v>
      </c>
      <c r="Z80" t="s">
        <v>156</v>
      </c>
      <c r="AA80">
        <v>1845</v>
      </c>
    </row>
    <row r="81" spans="1:40" x14ac:dyDescent="0.25">
      <c r="A81">
        <v>2018</v>
      </c>
      <c r="B81" t="s">
        <v>44</v>
      </c>
      <c r="C81" t="s">
        <v>45</v>
      </c>
      <c r="D81" t="s">
        <v>222</v>
      </c>
      <c r="E81" t="s">
        <v>223</v>
      </c>
      <c r="F81" t="s">
        <v>224</v>
      </c>
      <c r="G81" t="s">
        <v>225</v>
      </c>
      <c r="H81" t="s">
        <v>226</v>
      </c>
      <c r="I81" t="s">
        <v>227</v>
      </c>
      <c r="J81" t="s">
        <v>228</v>
      </c>
      <c r="K81" t="s">
        <v>229</v>
      </c>
      <c r="L81" t="s">
        <v>53</v>
      </c>
      <c r="M81">
        <v>0</v>
      </c>
      <c r="N81">
        <v>0</v>
      </c>
      <c r="O81" t="s">
        <v>54</v>
      </c>
      <c r="P81" t="s">
        <v>55</v>
      </c>
      <c r="Q81" t="s">
        <v>56</v>
      </c>
      <c r="R81" t="s">
        <v>54</v>
      </c>
      <c r="S81" t="s">
        <v>230</v>
      </c>
      <c r="T81" t="s">
        <v>230</v>
      </c>
      <c r="U81" t="s">
        <v>231</v>
      </c>
      <c r="V81" s="2">
        <v>43390</v>
      </c>
      <c r="W81" s="2">
        <v>43392</v>
      </c>
      <c r="X81">
        <v>23</v>
      </c>
      <c r="Y81" s="3" t="s">
        <v>78</v>
      </c>
      <c r="Z81" t="s">
        <v>72</v>
      </c>
      <c r="AA81">
        <v>2077.66</v>
      </c>
      <c r="AB81">
        <v>2077.66</v>
      </c>
      <c r="AC81">
        <v>2172.34</v>
      </c>
      <c r="AD81" s="2">
        <v>43399</v>
      </c>
      <c r="AE81" s="4" t="str">
        <f>HYPERLINK("https://ciatej.mx/transparencia/austeridad/2018/181391/Informe.pdf","https://ciatej.mx/transparencia/austeridad/2018/181391/Informe.pdf")</f>
        <v>https://ciatej.mx/transparencia/austeridad/2018/181391/Informe.pdf</v>
      </c>
      <c r="AF81">
        <v>23</v>
      </c>
      <c r="AG81" s="4" t="str">
        <f>HYPERLINK("https://ciatej.mx/transparencia/austeridad/2018/181391/","https://ciatej.mx/transparencia/austeridad/2018/181391/")</f>
        <v>https://ciatej.mx/transparencia/austeridad/2018/181391/</v>
      </c>
      <c r="AH81">
        <v>23</v>
      </c>
      <c r="AI81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81" s="2">
        <v>43454</v>
      </c>
      <c r="AK81" t="s">
        <v>61</v>
      </c>
      <c r="AL81">
        <v>2018</v>
      </c>
      <c r="AM81" s="2">
        <v>43465</v>
      </c>
      <c r="AN81" t="s">
        <v>232</v>
      </c>
    </row>
    <row r="82" spans="1:40" x14ac:dyDescent="0.25">
      <c r="X82">
        <v>23</v>
      </c>
      <c r="Y82">
        <v>0</v>
      </c>
      <c r="AA82">
        <v>286.58</v>
      </c>
    </row>
    <row r="83" spans="1:40" x14ac:dyDescent="0.25">
      <c r="X83">
        <v>23</v>
      </c>
      <c r="Y83">
        <v>37504</v>
      </c>
      <c r="Z83" t="s">
        <v>72</v>
      </c>
      <c r="AA83">
        <v>1791.08</v>
      </c>
    </row>
    <row r="84" spans="1:40" x14ac:dyDescent="0.25">
      <c r="A84">
        <v>2018</v>
      </c>
      <c r="B84" t="s">
        <v>44</v>
      </c>
      <c r="C84" t="s">
        <v>45</v>
      </c>
      <c r="D84" t="s">
        <v>233</v>
      </c>
      <c r="E84" t="s">
        <v>234</v>
      </c>
      <c r="F84" t="s">
        <v>233</v>
      </c>
      <c r="G84" t="s">
        <v>134</v>
      </c>
      <c r="H84" t="s">
        <v>235</v>
      </c>
      <c r="I84" t="s">
        <v>236</v>
      </c>
      <c r="J84" t="s">
        <v>91</v>
      </c>
      <c r="K84" t="s">
        <v>237</v>
      </c>
      <c r="L84" t="s">
        <v>53</v>
      </c>
      <c r="M84">
        <v>0</v>
      </c>
      <c r="N84">
        <v>0</v>
      </c>
      <c r="O84" t="s">
        <v>54</v>
      </c>
      <c r="P84" t="s">
        <v>55</v>
      </c>
      <c r="Q84" t="s">
        <v>56</v>
      </c>
      <c r="R84" t="s">
        <v>54</v>
      </c>
      <c r="S84" t="s">
        <v>54</v>
      </c>
      <c r="T84" t="s">
        <v>54</v>
      </c>
      <c r="U84" t="s">
        <v>238</v>
      </c>
      <c r="V84" s="2">
        <v>43369</v>
      </c>
      <c r="W84" s="2">
        <v>43371</v>
      </c>
      <c r="X84">
        <v>24</v>
      </c>
      <c r="Y84" s="3" t="s">
        <v>70</v>
      </c>
      <c r="Z84" t="s">
        <v>71</v>
      </c>
      <c r="AA84">
        <v>4250</v>
      </c>
      <c r="AB84">
        <v>4250</v>
      </c>
      <c r="AC84">
        <v>0</v>
      </c>
      <c r="AD84" s="2">
        <v>43405</v>
      </c>
      <c r="AE84" s="4" t="str">
        <f>HYPERLINK("https://ciatej.mx/transparencia/austeridad/2018/180868/Informe.pdf","https://ciatej.mx/transparencia/austeridad/2018/180868/Informe.pdf")</f>
        <v>https://ciatej.mx/transparencia/austeridad/2018/180868/Informe.pdf</v>
      </c>
      <c r="AF84">
        <v>24</v>
      </c>
      <c r="AG84" s="4" t="str">
        <f>HYPERLINK("https://ciatej.mx/transparencia/austeridad/2018/180868/","https://ciatej.mx/transparencia/austeridad/2018/180868/")</f>
        <v>https://ciatej.mx/transparencia/austeridad/2018/180868/</v>
      </c>
      <c r="AH84">
        <v>24</v>
      </c>
      <c r="AI84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84" s="2">
        <v>43454</v>
      </c>
      <c r="AK84" t="s">
        <v>61</v>
      </c>
      <c r="AL84">
        <v>2018</v>
      </c>
      <c r="AM84" s="2">
        <v>43465</v>
      </c>
      <c r="AN84" t="s">
        <v>239</v>
      </c>
    </row>
    <row r="85" spans="1:40" x14ac:dyDescent="0.25">
      <c r="X85">
        <v>24</v>
      </c>
      <c r="Y85">
        <v>0</v>
      </c>
      <c r="AA85">
        <v>514.26</v>
      </c>
    </row>
    <row r="86" spans="1:40" x14ac:dyDescent="0.25">
      <c r="X86">
        <v>24</v>
      </c>
      <c r="Y86">
        <v>37201</v>
      </c>
      <c r="Z86" t="s">
        <v>60</v>
      </c>
      <c r="AA86">
        <v>1064</v>
      </c>
    </row>
    <row r="87" spans="1:40" x14ac:dyDescent="0.25">
      <c r="X87">
        <v>24</v>
      </c>
      <c r="Y87">
        <v>37504</v>
      </c>
      <c r="Z87" t="s">
        <v>72</v>
      </c>
      <c r="AA87">
        <v>2671.74</v>
      </c>
    </row>
    <row r="88" spans="1:40" x14ac:dyDescent="0.25">
      <c r="A88">
        <v>2018</v>
      </c>
      <c r="B88" t="s">
        <v>44</v>
      </c>
      <c r="C88" t="s">
        <v>45</v>
      </c>
      <c r="D88" t="s">
        <v>222</v>
      </c>
      <c r="E88" t="s">
        <v>223</v>
      </c>
      <c r="F88" t="s">
        <v>222</v>
      </c>
      <c r="G88" t="s">
        <v>112</v>
      </c>
      <c r="H88" t="s">
        <v>240</v>
      </c>
      <c r="I88" t="s">
        <v>125</v>
      </c>
      <c r="J88" t="s">
        <v>241</v>
      </c>
      <c r="K88" t="s">
        <v>242</v>
      </c>
      <c r="L88" t="s">
        <v>53</v>
      </c>
      <c r="M88">
        <v>0</v>
      </c>
      <c r="N88">
        <v>0</v>
      </c>
      <c r="O88" t="s">
        <v>54</v>
      </c>
      <c r="P88" t="s">
        <v>55</v>
      </c>
      <c r="Q88" t="s">
        <v>117</v>
      </c>
      <c r="R88" t="s">
        <v>54</v>
      </c>
      <c r="S88" t="s">
        <v>83</v>
      </c>
      <c r="T88" t="s">
        <v>83</v>
      </c>
      <c r="U88" t="s">
        <v>243</v>
      </c>
      <c r="V88" s="2">
        <v>43396</v>
      </c>
      <c r="W88" s="2">
        <v>43398</v>
      </c>
      <c r="X88">
        <v>25</v>
      </c>
      <c r="Y88" s="3" t="s">
        <v>70</v>
      </c>
      <c r="Z88" t="s">
        <v>71</v>
      </c>
      <c r="AA88">
        <v>3465.51</v>
      </c>
      <c r="AB88">
        <v>3465.51</v>
      </c>
      <c r="AC88">
        <v>784.49</v>
      </c>
      <c r="AD88" s="2">
        <v>43405</v>
      </c>
      <c r="AE88" s="4" t="str">
        <f>HYPERLINK("https://ciatej.mx/transparencia/austeridad/2018/181369/Informe.pdf","https://ciatej.mx/transparencia/austeridad/2018/181369/Informe.pdf")</f>
        <v>https://ciatej.mx/transparencia/austeridad/2018/181369/Informe.pdf</v>
      </c>
      <c r="AF88">
        <v>25</v>
      </c>
      <c r="AG88" s="4" t="str">
        <f>HYPERLINK("https://ciatej.mx/transparencia/austeridad/2018/181369/","https://ciatej.mx/transparencia/austeridad/2018/181369/")</f>
        <v>https://ciatej.mx/transparencia/austeridad/2018/181369/</v>
      </c>
      <c r="AH88">
        <v>25</v>
      </c>
      <c r="AI88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88" s="2">
        <v>43454</v>
      </c>
      <c r="AK88" t="s">
        <v>61</v>
      </c>
      <c r="AL88">
        <v>2018</v>
      </c>
      <c r="AM88" s="2">
        <v>43465</v>
      </c>
      <c r="AN88" t="s">
        <v>244</v>
      </c>
    </row>
    <row r="89" spans="1:40" x14ac:dyDescent="0.25">
      <c r="X89">
        <v>25</v>
      </c>
      <c r="Y89">
        <v>0</v>
      </c>
      <c r="AA89">
        <v>465.68</v>
      </c>
    </row>
    <row r="90" spans="1:40" x14ac:dyDescent="0.25">
      <c r="X90">
        <v>25</v>
      </c>
      <c r="Y90">
        <v>37201</v>
      </c>
      <c r="Z90" t="s">
        <v>60</v>
      </c>
      <c r="AA90">
        <v>652.58000000000004</v>
      </c>
    </row>
    <row r="91" spans="1:40" x14ac:dyDescent="0.25">
      <c r="X91">
        <v>25</v>
      </c>
      <c r="Y91">
        <v>37504</v>
      </c>
      <c r="Z91" t="s">
        <v>72</v>
      </c>
      <c r="AA91">
        <v>2347.25</v>
      </c>
    </row>
    <row r="92" spans="1:40" x14ac:dyDescent="0.25">
      <c r="A92">
        <v>2018</v>
      </c>
      <c r="B92" t="s">
        <v>44</v>
      </c>
      <c r="C92" t="s">
        <v>45</v>
      </c>
      <c r="D92" t="s">
        <v>222</v>
      </c>
      <c r="E92" t="s">
        <v>223</v>
      </c>
      <c r="F92" t="s">
        <v>222</v>
      </c>
      <c r="G92" t="s">
        <v>216</v>
      </c>
      <c r="H92" t="s">
        <v>245</v>
      </c>
      <c r="I92" t="s">
        <v>50</v>
      </c>
      <c r="J92" t="s">
        <v>125</v>
      </c>
      <c r="K92" t="s">
        <v>246</v>
      </c>
      <c r="L92" t="s">
        <v>53</v>
      </c>
      <c r="M92">
        <v>0</v>
      </c>
      <c r="N92">
        <v>0</v>
      </c>
      <c r="O92" t="s">
        <v>54</v>
      </c>
      <c r="P92" t="s">
        <v>55</v>
      </c>
      <c r="Q92" t="s">
        <v>117</v>
      </c>
      <c r="R92" t="s">
        <v>54</v>
      </c>
      <c r="S92" t="s">
        <v>247</v>
      </c>
      <c r="T92" t="s">
        <v>247</v>
      </c>
      <c r="U92" t="s">
        <v>248</v>
      </c>
      <c r="V92" s="2">
        <v>43398</v>
      </c>
      <c r="W92" s="2">
        <v>43400</v>
      </c>
      <c r="X92">
        <v>26</v>
      </c>
      <c r="Y92" s="3" t="s">
        <v>154</v>
      </c>
      <c r="Z92" t="s">
        <v>155</v>
      </c>
      <c r="AA92">
        <v>3615.72</v>
      </c>
      <c r="AB92">
        <v>3615.72</v>
      </c>
      <c r="AC92">
        <v>634.28</v>
      </c>
      <c r="AD92" s="2">
        <v>43405</v>
      </c>
      <c r="AE92" s="4" t="str">
        <f>HYPERLINK("https://ciatej.mx/transparencia/austeridad/2018/181422/Informe.pdf","https://ciatej.mx/transparencia/austeridad/2018/181422/Informe.pdf")</f>
        <v>https://ciatej.mx/transparencia/austeridad/2018/181422/Informe.pdf</v>
      </c>
      <c r="AF92">
        <v>26</v>
      </c>
      <c r="AG92" s="4" t="str">
        <f>HYPERLINK("https://ciatej.mx/transparencia/austeridad/2018/181422/","https://ciatej.mx/transparencia/austeridad/2018/181422/")</f>
        <v>https://ciatej.mx/transparencia/austeridad/2018/181422/</v>
      </c>
      <c r="AH92">
        <v>26</v>
      </c>
      <c r="AI92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92" s="2">
        <v>43454</v>
      </c>
      <c r="AK92" t="s">
        <v>61</v>
      </c>
      <c r="AL92">
        <v>2018</v>
      </c>
      <c r="AM92" s="2">
        <v>43465</v>
      </c>
      <c r="AN92" t="s">
        <v>249</v>
      </c>
    </row>
    <row r="93" spans="1:40" x14ac:dyDescent="0.25">
      <c r="X93">
        <v>26</v>
      </c>
      <c r="Y93">
        <v>37201</v>
      </c>
      <c r="Z93" t="s">
        <v>60</v>
      </c>
      <c r="AA93">
        <v>2155.27</v>
      </c>
    </row>
    <row r="94" spans="1:40" x14ac:dyDescent="0.25">
      <c r="X94">
        <v>26</v>
      </c>
      <c r="Y94">
        <v>37501</v>
      </c>
      <c r="Z94" t="s">
        <v>156</v>
      </c>
      <c r="AA94">
        <v>1460.45</v>
      </c>
    </row>
    <row r="95" spans="1:40" x14ac:dyDescent="0.25">
      <c r="A95">
        <v>2018</v>
      </c>
      <c r="B95" t="s">
        <v>44</v>
      </c>
      <c r="C95" t="s">
        <v>45</v>
      </c>
      <c r="D95" t="s">
        <v>86</v>
      </c>
      <c r="E95" t="s">
        <v>87</v>
      </c>
      <c r="F95" t="s">
        <v>86</v>
      </c>
      <c r="G95" t="s">
        <v>193</v>
      </c>
      <c r="H95" t="s">
        <v>194</v>
      </c>
      <c r="I95" t="s">
        <v>195</v>
      </c>
      <c r="J95" t="s">
        <v>196</v>
      </c>
      <c r="K95" t="s">
        <v>250</v>
      </c>
      <c r="L95" t="s">
        <v>53</v>
      </c>
      <c r="M95">
        <v>0</v>
      </c>
      <c r="N95">
        <v>0</v>
      </c>
      <c r="O95" t="s">
        <v>54</v>
      </c>
      <c r="P95" t="s">
        <v>55</v>
      </c>
      <c r="Q95" t="s">
        <v>117</v>
      </c>
      <c r="R95" t="s">
        <v>54</v>
      </c>
      <c r="S95" t="s">
        <v>251</v>
      </c>
      <c r="T95" t="s">
        <v>252</v>
      </c>
      <c r="U95" t="s">
        <v>253</v>
      </c>
      <c r="V95" s="2">
        <v>43383</v>
      </c>
      <c r="W95" s="2">
        <v>43385</v>
      </c>
      <c r="X95">
        <v>27</v>
      </c>
      <c r="Y95" s="3" t="s">
        <v>174</v>
      </c>
      <c r="Z95" t="s">
        <v>156</v>
      </c>
      <c r="AA95">
        <v>116</v>
      </c>
      <c r="AB95">
        <v>116</v>
      </c>
      <c r="AC95">
        <v>1384</v>
      </c>
      <c r="AD95" s="2">
        <v>43405</v>
      </c>
      <c r="AE95" s="4" t="str">
        <f>HYPERLINK("https://ciatej.mx/transparencia/austeridad/2018/181458/Informe.pdf","https://ciatej.mx/transparencia/austeridad/2018/181458/Informe.pdf")</f>
        <v>https://ciatej.mx/transparencia/austeridad/2018/181458/Informe.pdf</v>
      </c>
      <c r="AF95">
        <v>27</v>
      </c>
      <c r="AG95" s="4" t="str">
        <f>HYPERLINK("https://ciatej.mx/transparencia/austeridad/2018/181458/","https://ciatej.mx/transparencia/austeridad/2018/181458/")</f>
        <v>https://ciatej.mx/transparencia/austeridad/2018/181458/</v>
      </c>
      <c r="AH95">
        <v>27</v>
      </c>
      <c r="AI95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95" s="2">
        <v>43454</v>
      </c>
      <c r="AK95" t="s">
        <v>61</v>
      </c>
      <c r="AL95">
        <v>2018</v>
      </c>
      <c r="AM95" s="2">
        <v>43465</v>
      </c>
      <c r="AN95" t="s">
        <v>254</v>
      </c>
    </row>
    <row r="96" spans="1:40" x14ac:dyDescent="0.25">
      <c r="X96">
        <v>27</v>
      </c>
      <c r="Y96">
        <v>37501</v>
      </c>
      <c r="Z96" t="s">
        <v>156</v>
      </c>
      <c r="AA96">
        <v>116</v>
      </c>
    </row>
    <row r="97" spans="1:40" x14ac:dyDescent="0.25">
      <c r="A97">
        <v>2018</v>
      </c>
      <c r="B97" t="s">
        <v>44</v>
      </c>
      <c r="C97" t="s">
        <v>45</v>
      </c>
      <c r="D97" t="s">
        <v>97</v>
      </c>
      <c r="E97" t="s">
        <v>98</v>
      </c>
      <c r="F97" t="s">
        <v>97</v>
      </c>
      <c r="G97" t="s">
        <v>216</v>
      </c>
      <c r="H97" t="s">
        <v>217</v>
      </c>
      <c r="I97" t="s">
        <v>101</v>
      </c>
      <c r="J97" t="s">
        <v>218</v>
      </c>
      <c r="K97" t="s">
        <v>255</v>
      </c>
      <c r="L97" t="s">
        <v>53</v>
      </c>
      <c r="M97">
        <v>0</v>
      </c>
      <c r="N97">
        <v>0</v>
      </c>
      <c r="O97" t="s">
        <v>54</v>
      </c>
      <c r="P97" t="s">
        <v>55</v>
      </c>
      <c r="Q97" t="s">
        <v>117</v>
      </c>
      <c r="R97" t="s">
        <v>54</v>
      </c>
      <c r="S97" t="s">
        <v>55</v>
      </c>
      <c r="T97" t="s">
        <v>256</v>
      </c>
      <c r="U97" t="s">
        <v>119</v>
      </c>
      <c r="V97" s="2">
        <v>43389</v>
      </c>
      <c r="W97" s="2">
        <v>43392</v>
      </c>
      <c r="X97">
        <v>28</v>
      </c>
      <c r="Y97" s="3" t="s">
        <v>59</v>
      </c>
      <c r="Z97" t="s">
        <v>60</v>
      </c>
      <c r="AA97">
        <v>1471.24</v>
      </c>
      <c r="AB97">
        <v>1471.24</v>
      </c>
      <c r="AC97">
        <v>4478.76</v>
      </c>
      <c r="AD97" s="2">
        <v>43405</v>
      </c>
      <c r="AE97" s="4" t="str">
        <f>HYPERLINK("https://ciatej.mx/transparencia/austeridad/2018/181566/Informe.pdf","https://ciatej.mx/transparencia/austeridad/2018/181566/Informe.pdf")</f>
        <v>https://ciatej.mx/transparencia/austeridad/2018/181566/Informe.pdf</v>
      </c>
      <c r="AF97">
        <v>28</v>
      </c>
      <c r="AG97" s="4" t="str">
        <f>HYPERLINK("https://ciatej.mx/transparencia/austeridad/2018/181566/","https://ciatej.mx/transparencia/austeridad/2018/181566/")</f>
        <v>https://ciatej.mx/transparencia/austeridad/2018/181566/</v>
      </c>
      <c r="AH97">
        <v>28</v>
      </c>
      <c r="AI97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97" s="2">
        <v>43454</v>
      </c>
      <c r="AK97" t="s">
        <v>61</v>
      </c>
      <c r="AL97">
        <v>2018</v>
      </c>
      <c r="AM97" s="2">
        <v>43465</v>
      </c>
      <c r="AN97" t="s">
        <v>257</v>
      </c>
    </row>
    <row r="98" spans="1:40" x14ac:dyDescent="0.25">
      <c r="X98">
        <v>28</v>
      </c>
      <c r="Y98">
        <v>37201</v>
      </c>
      <c r="Z98" t="s">
        <v>60</v>
      </c>
      <c r="AA98">
        <v>1471.24</v>
      </c>
    </row>
    <row r="99" spans="1:40" x14ac:dyDescent="0.25">
      <c r="A99">
        <v>2018</v>
      </c>
      <c r="B99" t="s">
        <v>44</v>
      </c>
      <c r="C99" t="s">
        <v>45</v>
      </c>
      <c r="D99" t="s">
        <v>233</v>
      </c>
      <c r="E99" t="s">
        <v>234</v>
      </c>
      <c r="F99" t="s">
        <v>233</v>
      </c>
      <c r="G99" t="s">
        <v>134</v>
      </c>
      <c r="H99" t="s">
        <v>258</v>
      </c>
      <c r="I99" t="s">
        <v>259</v>
      </c>
      <c r="J99" t="s">
        <v>150</v>
      </c>
      <c r="K99" t="s">
        <v>260</v>
      </c>
      <c r="L99" t="s">
        <v>53</v>
      </c>
      <c r="M99">
        <v>0</v>
      </c>
      <c r="N99">
        <v>0</v>
      </c>
      <c r="O99" t="s">
        <v>54</v>
      </c>
      <c r="P99" t="s">
        <v>55</v>
      </c>
      <c r="Q99" t="s">
        <v>56</v>
      </c>
      <c r="R99" t="s">
        <v>54</v>
      </c>
      <c r="S99" t="s">
        <v>55</v>
      </c>
      <c r="T99" t="s">
        <v>57</v>
      </c>
      <c r="U99" t="s">
        <v>261</v>
      </c>
      <c r="V99" s="2">
        <v>43368</v>
      </c>
      <c r="W99" s="2">
        <v>43368</v>
      </c>
      <c r="X99">
        <v>29</v>
      </c>
      <c r="Y99" s="3" t="s">
        <v>154</v>
      </c>
      <c r="Z99" t="s">
        <v>155</v>
      </c>
      <c r="AA99">
        <v>492</v>
      </c>
      <c r="AB99">
        <v>492</v>
      </c>
      <c r="AC99">
        <v>0</v>
      </c>
      <c r="AD99" s="2">
        <v>43405</v>
      </c>
      <c r="AE99" s="4" t="str">
        <f>HYPERLINK("https://ciatej.mx/transparencia/austeridad/2018/181575/Informe.pdf","https://ciatej.mx/transparencia/austeridad/2018/181575/Informe.pdf")</f>
        <v>https://ciatej.mx/transparencia/austeridad/2018/181575/Informe.pdf</v>
      </c>
      <c r="AF99">
        <v>29</v>
      </c>
      <c r="AG99" s="4" t="str">
        <f>HYPERLINK("https://ciatej.mx/transparencia/austeridad/2018/181575/","https://ciatej.mx/transparencia/austeridad/2018/181575/")</f>
        <v>https://ciatej.mx/transparencia/austeridad/2018/181575/</v>
      </c>
      <c r="AH99">
        <v>29</v>
      </c>
      <c r="AI99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99" s="2">
        <v>43454</v>
      </c>
      <c r="AK99" t="s">
        <v>61</v>
      </c>
      <c r="AL99">
        <v>2018</v>
      </c>
      <c r="AM99" s="2">
        <v>43465</v>
      </c>
      <c r="AN99" t="s">
        <v>262</v>
      </c>
    </row>
    <row r="100" spans="1:40" x14ac:dyDescent="0.25">
      <c r="X100">
        <v>29</v>
      </c>
      <c r="Y100">
        <v>0</v>
      </c>
      <c r="AA100">
        <v>67.86</v>
      </c>
    </row>
    <row r="101" spans="1:40" x14ac:dyDescent="0.25">
      <c r="X101">
        <v>29</v>
      </c>
      <c r="Y101">
        <v>37201</v>
      </c>
      <c r="Z101" t="s">
        <v>60</v>
      </c>
      <c r="AA101">
        <v>208.62</v>
      </c>
    </row>
    <row r="102" spans="1:40" x14ac:dyDescent="0.25">
      <c r="X102">
        <v>29</v>
      </c>
      <c r="Y102">
        <v>37501</v>
      </c>
      <c r="Z102" t="s">
        <v>156</v>
      </c>
      <c r="AA102">
        <v>215.52</v>
      </c>
    </row>
    <row r="103" spans="1:40" x14ac:dyDescent="0.25">
      <c r="A103">
        <v>2018</v>
      </c>
      <c r="B103" t="s">
        <v>44</v>
      </c>
      <c r="C103" t="s">
        <v>45</v>
      </c>
      <c r="D103" t="s">
        <v>222</v>
      </c>
      <c r="E103" t="s">
        <v>223</v>
      </c>
      <c r="F103" t="s">
        <v>222</v>
      </c>
      <c r="G103" t="s">
        <v>134</v>
      </c>
      <c r="H103" t="s">
        <v>263</v>
      </c>
      <c r="I103" t="s">
        <v>264</v>
      </c>
      <c r="J103" t="s">
        <v>101</v>
      </c>
      <c r="K103" t="s">
        <v>265</v>
      </c>
      <c r="L103" t="s">
        <v>53</v>
      </c>
      <c r="M103">
        <v>0</v>
      </c>
      <c r="N103">
        <v>0</v>
      </c>
      <c r="O103" t="s">
        <v>54</v>
      </c>
      <c r="P103" t="s">
        <v>55</v>
      </c>
      <c r="Q103" t="s">
        <v>56</v>
      </c>
      <c r="R103" t="s">
        <v>54</v>
      </c>
      <c r="S103" t="s">
        <v>230</v>
      </c>
      <c r="T103" t="s">
        <v>230</v>
      </c>
      <c r="U103" t="s">
        <v>266</v>
      </c>
      <c r="V103" s="2">
        <v>43390</v>
      </c>
      <c r="W103" s="2">
        <v>43392</v>
      </c>
      <c r="X103">
        <v>30</v>
      </c>
      <c r="Y103" s="3" t="s">
        <v>70</v>
      </c>
      <c r="Z103" t="s">
        <v>71</v>
      </c>
      <c r="AA103">
        <v>8488.8700000000008</v>
      </c>
      <c r="AB103">
        <v>8488.8700000000008</v>
      </c>
      <c r="AC103">
        <v>1761.13</v>
      </c>
      <c r="AD103" s="2">
        <v>43411</v>
      </c>
      <c r="AE103" s="4" t="str">
        <f>HYPERLINK("https://ciatej.mx/transparencia/austeridad/2018/181389/Informe.pdf","https://ciatej.mx/transparencia/austeridad/2018/181389/Informe.pdf")</f>
        <v>https://ciatej.mx/transparencia/austeridad/2018/181389/Informe.pdf</v>
      </c>
      <c r="AF103">
        <v>30</v>
      </c>
      <c r="AG103" s="4" t="str">
        <f>HYPERLINK("https://ciatej.mx/transparencia/austeridad/2018/181389/","https://ciatej.mx/transparencia/austeridad/2018/181389/")</f>
        <v>https://ciatej.mx/transparencia/austeridad/2018/181389/</v>
      </c>
      <c r="AH103">
        <v>30</v>
      </c>
      <c r="AI103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03" s="2">
        <v>43454</v>
      </c>
      <c r="AK103" t="s">
        <v>61</v>
      </c>
      <c r="AL103">
        <v>2018</v>
      </c>
      <c r="AM103" s="2">
        <v>43465</v>
      </c>
      <c r="AN103" t="s">
        <v>267</v>
      </c>
    </row>
    <row r="104" spans="1:40" x14ac:dyDescent="0.25">
      <c r="X104">
        <v>30</v>
      </c>
      <c r="Y104">
        <v>0</v>
      </c>
      <c r="AA104">
        <v>1159.04</v>
      </c>
    </row>
    <row r="105" spans="1:40" x14ac:dyDescent="0.25">
      <c r="X105">
        <v>30</v>
      </c>
      <c r="Y105">
        <v>37201</v>
      </c>
      <c r="Z105" t="s">
        <v>60</v>
      </c>
      <c r="AA105">
        <v>5479.69</v>
      </c>
    </row>
    <row r="106" spans="1:40" x14ac:dyDescent="0.25">
      <c r="X106">
        <v>30</v>
      </c>
      <c r="Y106">
        <v>37504</v>
      </c>
      <c r="Z106" t="s">
        <v>72</v>
      </c>
      <c r="AA106">
        <v>1850.14</v>
      </c>
    </row>
    <row r="107" spans="1:40" x14ac:dyDescent="0.25">
      <c r="A107">
        <v>2018</v>
      </c>
      <c r="B107" t="s">
        <v>44</v>
      </c>
      <c r="C107" t="s">
        <v>45</v>
      </c>
      <c r="D107" t="s">
        <v>268</v>
      </c>
      <c r="E107" t="s">
        <v>269</v>
      </c>
      <c r="F107" t="s">
        <v>268</v>
      </c>
      <c r="G107" t="s">
        <v>134</v>
      </c>
      <c r="H107" t="s">
        <v>270</v>
      </c>
      <c r="I107" t="s">
        <v>271</v>
      </c>
      <c r="J107" t="s">
        <v>272</v>
      </c>
      <c r="K107" t="s">
        <v>273</v>
      </c>
      <c r="L107" t="s">
        <v>53</v>
      </c>
      <c r="M107">
        <v>0</v>
      </c>
      <c r="N107">
        <v>0</v>
      </c>
      <c r="O107" t="s">
        <v>54</v>
      </c>
      <c r="P107" t="s">
        <v>55</v>
      </c>
      <c r="Q107" t="s">
        <v>56</v>
      </c>
      <c r="R107" t="s">
        <v>54</v>
      </c>
      <c r="S107" t="s">
        <v>212</v>
      </c>
      <c r="T107" t="s">
        <v>213</v>
      </c>
      <c r="U107" t="s">
        <v>274</v>
      </c>
      <c r="V107" s="2">
        <v>43388</v>
      </c>
      <c r="W107" s="2">
        <v>43390</v>
      </c>
      <c r="X107">
        <v>31</v>
      </c>
      <c r="Y107" s="3" t="s">
        <v>70</v>
      </c>
      <c r="Z107" t="s">
        <v>71</v>
      </c>
      <c r="AA107">
        <v>1497.71</v>
      </c>
      <c r="AB107">
        <v>1497.71</v>
      </c>
      <c r="AC107">
        <v>3752.29</v>
      </c>
      <c r="AD107" s="2">
        <v>43412</v>
      </c>
      <c r="AE107" s="4" t="str">
        <f>HYPERLINK("https://ciatej.mx/transparencia/austeridad/2018/181418/Informe.pdf","https://ciatej.mx/transparencia/austeridad/2018/181418/Informe.pdf")</f>
        <v>https://ciatej.mx/transparencia/austeridad/2018/181418/Informe.pdf</v>
      </c>
      <c r="AF107">
        <v>31</v>
      </c>
      <c r="AG107" s="4" t="str">
        <f>HYPERLINK("https://ciatej.mx/transparencia/austeridad/2018/181418/","https://ciatej.mx/transparencia/austeridad/2018/181418/")</f>
        <v>https://ciatej.mx/transparencia/austeridad/2018/181418/</v>
      </c>
      <c r="AH107">
        <v>31</v>
      </c>
      <c r="AI107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07" s="2">
        <v>43454</v>
      </c>
      <c r="AK107" t="s">
        <v>61</v>
      </c>
      <c r="AL107">
        <v>2018</v>
      </c>
      <c r="AM107" s="2">
        <v>43465</v>
      </c>
      <c r="AN107" t="s">
        <v>275</v>
      </c>
    </row>
    <row r="108" spans="1:40" x14ac:dyDescent="0.25">
      <c r="X108">
        <v>31</v>
      </c>
      <c r="Y108">
        <v>0</v>
      </c>
      <c r="AA108">
        <v>124.97</v>
      </c>
    </row>
    <row r="109" spans="1:40" x14ac:dyDescent="0.25">
      <c r="X109">
        <v>31</v>
      </c>
      <c r="Y109">
        <v>37201</v>
      </c>
      <c r="Z109" t="s">
        <v>60</v>
      </c>
      <c r="AA109">
        <v>537.76</v>
      </c>
    </row>
    <row r="110" spans="1:40" x14ac:dyDescent="0.25">
      <c r="X110">
        <v>31</v>
      </c>
      <c r="Y110">
        <v>37504</v>
      </c>
      <c r="Z110" t="s">
        <v>72</v>
      </c>
      <c r="AA110">
        <v>834.98</v>
      </c>
    </row>
    <row r="111" spans="1:40" x14ac:dyDescent="0.25">
      <c r="A111">
        <v>2018</v>
      </c>
      <c r="B111" t="s">
        <v>44</v>
      </c>
      <c r="C111" t="s">
        <v>45</v>
      </c>
      <c r="D111" t="s">
        <v>276</v>
      </c>
      <c r="E111" t="s">
        <v>277</v>
      </c>
      <c r="F111" t="s">
        <v>276</v>
      </c>
      <c r="G111" t="s">
        <v>134</v>
      </c>
      <c r="H111" t="s">
        <v>278</v>
      </c>
      <c r="I111" t="s">
        <v>279</v>
      </c>
      <c r="J111" t="s">
        <v>90</v>
      </c>
      <c r="K111" t="s">
        <v>280</v>
      </c>
      <c r="L111" t="s">
        <v>53</v>
      </c>
      <c r="M111">
        <v>0</v>
      </c>
      <c r="N111">
        <v>0</v>
      </c>
      <c r="O111" t="s">
        <v>54</v>
      </c>
      <c r="P111" t="s">
        <v>55</v>
      </c>
      <c r="Q111" t="s">
        <v>56</v>
      </c>
      <c r="R111" t="s">
        <v>54</v>
      </c>
      <c r="S111" t="s">
        <v>212</v>
      </c>
      <c r="T111" t="s">
        <v>213</v>
      </c>
      <c r="U111" t="s">
        <v>274</v>
      </c>
      <c r="V111" s="2">
        <v>43388</v>
      </c>
      <c r="W111" s="2">
        <v>43390</v>
      </c>
      <c r="X111">
        <v>32</v>
      </c>
      <c r="Y111" s="3" t="s">
        <v>78</v>
      </c>
      <c r="Z111" t="s">
        <v>72</v>
      </c>
      <c r="AA111">
        <v>794.64</v>
      </c>
      <c r="AB111">
        <v>794.64</v>
      </c>
      <c r="AC111">
        <v>4455.3599999999997</v>
      </c>
      <c r="AD111" s="2">
        <v>43412</v>
      </c>
      <c r="AE111" s="4" t="str">
        <f>HYPERLINK("https://ciatej.mx/transparencia/austeridad/2018/181420/Informe.pdf","https://ciatej.mx/transparencia/austeridad/2018/181420/Informe.pdf")</f>
        <v>https://ciatej.mx/transparencia/austeridad/2018/181420/Informe.pdf</v>
      </c>
      <c r="AF111">
        <v>32</v>
      </c>
      <c r="AG111" s="4" t="str">
        <f>HYPERLINK("https://ciatej.mx/transparencia/austeridad/2018/181420/","https://ciatej.mx/transparencia/austeridad/2018/181420/")</f>
        <v>https://ciatej.mx/transparencia/austeridad/2018/181420/</v>
      </c>
      <c r="AH111">
        <v>32</v>
      </c>
      <c r="AI111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11" s="2">
        <v>43454</v>
      </c>
      <c r="AK111" t="s">
        <v>61</v>
      </c>
      <c r="AL111">
        <v>2018</v>
      </c>
      <c r="AM111" s="2">
        <v>43465</v>
      </c>
      <c r="AN111" t="s">
        <v>281</v>
      </c>
    </row>
    <row r="112" spans="1:40" x14ac:dyDescent="0.25">
      <c r="X112">
        <v>32</v>
      </c>
      <c r="Y112">
        <v>0</v>
      </c>
      <c r="AA112">
        <v>109.6</v>
      </c>
    </row>
    <row r="113" spans="1:40" x14ac:dyDescent="0.25">
      <c r="X113">
        <v>32</v>
      </c>
      <c r="Y113">
        <v>37504</v>
      </c>
      <c r="Z113" t="s">
        <v>72</v>
      </c>
      <c r="AA113">
        <v>685.04</v>
      </c>
    </row>
    <row r="114" spans="1:40" x14ac:dyDescent="0.25">
      <c r="A114">
        <v>2018</v>
      </c>
      <c r="B114" t="s">
        <v>44</v>
      </c>
      <c r="C114" t="s">
        <v>45</v>
      </c>
      <c r="D114" t="s">
        <v>165</v>
      </c>
      <c r="E114" t="s">
        <v>166</v>
      </c>
      <c r="F114" t="s">
        <v>165</v>
      </c>
      <c r="G114" t="s">
        <v>167</v>
      </c>
      <c r="H114" t="s">
        <v>168</v>
      </c>
      <c r="I114" t="s">
        <v>169</v>
      </c>
      <c r="J114" t="s">
        <v>170</v>
      </c>
      <c r="K114" t="s">
        <v>282</v>
      </c>
      <c r="L114" t="s">
        <v>53</v>
      </c>
      <c r="M114">
        <v>0</v>
      </c>
      <c r="N114">
        <v>0</v>
      </c>
      <c r="O114" t="s">
        <v>54</v>
      </c>
      <c r="P114" t="s">
        <v>55</v>
      </c>
      <c r="Q114" t="s">
        <v>117</v>
      </c>
      <c r="R114" t="s">
        <v>54</v>
      </c>
      <c r="S114" t="s">
        <v>55</v>
      </c>
      <c r="T114" t="s">
        <v>172</v>
      </c>
      <c r="U114" t="s">
        <v>283</v>
      </c>
      <c r="V114" s="2">
        <v>43409</v>
      </c>
      <c r="W114" s="2">
        <v>43409</v>
      </c>
      <c r="X114">
        <v>33</v>
      </c>
      <c r="Y114" s="3" t="s">
        <v>174</v>
      </c>
      <c r="Z114" t="s">
        <v>156</v>
      </c>
      <c r="AA114">
        <v>262.5</v>
      </c>
      <c r="AB114">
        <v>262.5</v>
      </c>
      <c r="AC114">
        <v>587.5</v>
      </c>
      <c r="AD114" s="2">
        <v>43413</v>
      </c>
      <c r="AE114" s="4" t="str">
        <f>HYPERLINK("https://ciatej.mx/transparencia/austeridad/2018/181275/Informe.pdf","https://ciatej.mx/transparencia/austeridad/2018/181275/Informe.pdf")</f>
        <v>https://ciatej.mx/transparencia/austeridad/2018/181275/Informe.pdf</v>
      </c>
      <c r="AF114">
        <v>33</v>
      </c>
      <c r="AG114" s="4" t="str">
        <f>HYPERLINK("https://ciatej.mx/transparencia/austeridad/2018/181275/","https://ciatej.mx/transparencia/austeridad/2018/181275/")</f>
        <v>https://ciatej.mx/transparencia/austeridad/2018/181275/</v>
      </c>
      <c r="AH114">
        <v>33</v>
      </c>
      <c r="AI114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14" s="2">
        <v>43454</v>
      </c>
      <c r="AK114" t="s">
        <v>61</v>
      </c>
      <c r="AL114">
        <v>2018</v>
      </c>
      <c r="AM114" s="2">
        <v>43465</v>
      </c>
      <c r="AN114" t="s">
        <v>284</v>
      </c>
    </row>
    <row r="115" spans="1:40" x14ac:dyDescent="0.25">
      <c r="X115">
        <v>33</v>
      </c>
      <c r="Y115">
        <v>37501</v>
      </c>
      <c r="Z115" t="s">
        <v>156</v>
      </c>
      <c r="AA115">
        <v>262.5</v>
      </c>
    </row>
    <row r="116" spans="1:40" x14ac:dyDescent="0.25">
      <c r="A116">
        <v>2018</v>
      </c>
      <c r="B116" t="s">
        <v>44</v>
      </c>
      <c r="C116" t="s">
        <v>45</v>
      </c>
      <c r="D116" t="s">
        <v>132</v>
      </c>
      <c r="E116" t="s">
        <v>133</v>
      </c>
      <c r="F116" t="s">
        <v>132</v>
      </c>
      <c r="G116" t="s">
        <v>167</v>
      </c>
      <c r="H116" t="s">
        <v>285</v>
      </c>
      <c r="I116" t="s">
        <v>279</v>
      </c>
      <c r="J116" t="s">
        <v>286</v>
      </c>
      <c r="K116" t="s">
        <v>287</v>
      </c>
      <c r="L116" t="s">
        <v>53</v>
      </c>
      <c r="M116">
        <v>0</v>
      </c>
      <c r="N116">
        <v>0</v>
      </c>
      <c r="O116" t="s">
        <v>54</v>
      </c>
      <c r="P116" t="s">
        <v>55</v>
      </c>
      <c r="Q116" t="s">
        <v>117</v>
      </c>
      <c r="R116" t="s">
        <v>54</v>
      </c>
      <c r="S116" t="s">
        <v>288</v>
      </c>
      <c r="T116" t="s">
        <v>289</v>
      </c>
      <c r="U116" t="s">
        <v>290</v>
      </c>
      <c r="V116" s="2">
        <v>43396</v>
      </c>
      <c r="W116" s="2">
        <v>43396</v>
      </c>
      <c r="X116">
        <v>34</v>
      </c>
      <c r="Y116" s="3" t="s">
        <v>70</v>
      </c>
      <c r="Z116" t="s">
        <v>71</v>
      </c>
      <c r="AA116">
        <v>2370.8000000000002</v>
      </c>
      <c r="AB116">
        <v>2370.8000000000002</v>
      </c>
      <c r="AC116">
        <v>479.2</v>
      </c>
      <c r="AD116" s="2">
        <v>43413</v>
      </c>
      <c r="AE116" s="4" t="str">
        <f>HYPERLINK("https://ciatej.mx/transparencia/austeridad/2018/181378/Informe.pdf","https://ciatej.mx/transparencia/austeridad/2018/181378/Informe.pdf")</f>
        <v>https://ciatej.mx/transparencia/austeridad/2018/181378/Informe.pdf</v>
      </c>
      <c r="AF116">
        <v>34</v>
      </c>
      <c r="AG116" s="4" t="str">
        <f>HYPERLINK("https://ciatej.mx/transparencia/austeridad/2018/181378/","https://ciatej.mx/transparencia/austeridad/2018/181378/")</f>
        <v>https://ciatej.mx/transparencia/austeridad/2018/181378/</v>
      </c>
      <c r="AH116">
        <v>34</v>
      </c>
      <c r="AI116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16" s="2">
        <v>43454</v>
      </c>
      <c r="AK116" t="s">
        <v>61</v>
      </c>
      <c r="AL116">
        <v>2018</v>
      </c>
      <c r="AM116" s="2">
        <v>43465</v>
      </c>
      <c r="AN116" t="s">
        <v>291</v>
      </c>
    </row>
    <row r="117" spans="1:40" x14ac:dyDescent="0.25">
      <c r="X117">
        <v>34</v>
      </c>
      <c r="Y117">
        <v>0</v>
      </c>
      <c r="AA117">
        <v>317.89999999999998</v>
      </c>
    </row>
    <row r="118" spans="1:40" x14ac:dyDescent="0.25">
      <c r="X118">
        <v>34</v>
      </c>
      <c r="Y118">
        <v>37201</v>
      </c>
      <c r="Z118" t="s">
        <v>60</v>
      </c>
      <c r="AA118">
        <v>1484.4</v>
      </c>
    </row>
    <row r="119" spans="1:40" x14ac:dyDescent="0.25">
      <c r="X119">
        <v>34</v>
      </c>
      <c r="Y119">
        <v>37504</v>
      </c>
      <c r="Z119" t="s">
        <v>72</v>
      </c>
      <c r="AA119">
        <v>568.5</v>
      </c>
    </row>
    <row r="120" spans="1:40" x14ac:dyDescent="0.25">
      <c r="A120">
        <v>2018</v>
      </c>
      <c r="B120" t="s">
        <v>44</v>
      </c>
      <c r="C120" t="s">
        <v>45</v>
      </c>
      <c r="D120" t="s">
        <v>46</v>
      </c>
      <c r="E120" t="s">
        <v>47</v>
      </c>
      <c r="F120" t="s">
        <v>46</v>
      </c>
      <c r="G120" t="s">
        <v>292</v>
      </c>
      <c r="H120" t="s">
        <v>293</v>
      </c>
      <c r="I120" t="s">
        <v>294</v>
      </c>
      <c r="J120" t="s">
        <v>295</v>
      </c>
      <c r="K120" t="s">
        <v>296</v>
      </c>
      <c r="L120" t="s">
        <v>53</v>
      </c>
      <c r="M120">
        <v>0</v>
      </c>
      <c r="N120">
        <v>0</v>
      </c>
      <c r="O120" t="s">
        <v>54</v>
      </c>
      <c r="P120" t="s">
        <v>55</v>
      </c>
      <c r="Q120" t="s">
        <v>117</v>
      </c>
      <c r="R120" t="s">
        <v>54</v>
      </c>
      <c r="S120" t="s">
        <v>93</v>
      </c>
      <c r="T120" t="s">
        <v>94</v>
      </c>
      <c r="U120" t="s">
        <v>297</v>
      </c>
      <c r="V120" s="2">
        <v>43381</v>
      </c>
      <c r="W120" s="2">
        <v>43384</v>
      </c>
      <c r="X120">
        <v>35</v>
      </c>
      <c r="Y120" s="3" t="s">
        <v>154</v>
      </c>
      <c r="Z120" t="s">
        <v>155</v>
      </c>
      <c r="AA120">
        <v>5526.4</v>
      </c>
      <c r="AB120">
        <v>5526.4</v>
      </c>
      <c r="AC120">
        <v>423.6</v>
      </c>
      <c r="AD120" s="2">
        <v>43413</v>
      </c>
      <c r="AE120" s="4" t="str">
        <f>HYPERLINK("https://ciatej.mx/transparencia/austeridad/2018/181414/Informe.pdf","https://ciatej.mx/transparencia/austeridad/2018/181414/Informe.pdf")</f>
        <v>https://ciatej.mx/transparencia/austeridad/2018/181414/Informe.pdf</v>
      </c>
      <c r="AF120">
        <v>35</v>
      </c>
      <c r="AG120" s="4" t="str">
        <f>HYPERLINK("https://ciatej.mx/transparencia/austeridad/2018/181414/","https://ciatej.mx/transparencia/austeridad/2018/181414/")</f>
        <v>https://ciatej.mx/transparencia/austeridad/2018/181414/</v>
      </c>
      <c r="AH120">
        <v>35</v>
      </c>
      <c r="AI120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20" s="2">
        <v>43454</v>
      </c>
      <c r="AK120" t="s">
        <v>61</v>
      </c>
      <c r="AL120">
        <v>2018</v>
      </c>
      <c r="AM120" s="2">
        <v>43465</v>
      </c>
      <c r="AN120" t="s">
        <v>298</v>
      </c>
    </row>
    <row r="121" spans="1:40" x14ac:dyDescent="0.25">
      <c r="X121">
        <v>35</v>
      </c>
      <c r="Y121">
        <v>37201</v>
      </c>
      <c r="Z121" t="s">
        <v>60</v>
      </c>
      <c r="AA121">
        <v>1240</v>
      </c>
    </row>
    <row r="122" spans="1:40" x14ac:dyDescent="0.25">
      <c r="X122">
        <v>35</v>
      </c>
      <c r="Y122">
        <v>37501</v>
      </c>
      <c r="Z122" t="s">
        <v>156</v>
      </c>
      <c r="AA122">
        <v>4286.3999999999996</v>
      </c>
    </row>
    <row r="123" spans="1:40" x14ac:dyDescent="0.25">
      <c r="A123">
        <v>2018</v>
      </c>
      <c r="B123" t="s">
        <v>44</v>
      </c>
      <c r="C123" t="s">
        <v>45</v>
      </c>
      <c r="D123" t="s">
        <v>63</v>
      </c>
      <c r="E123" t="s">
        <v>64</v>
      </c>
      <c r="F123" t="s">
        <v>63</v>
      </c>
      <c r="G123" t="s">
        <v>48</v>
      </c>
      <c r="H123" t="s">
        <v>65</v>
      </c>
      <c r="I123" t="s">
        <v>66</v>
      </c>
      <c r="J123" t="s">
        <v>67</v>
      </c>
      <c r="K123" t="s">
        <v>299</v>
      </c>
      <c r="L123" t="s">
        <v>53</v>
      </c>
      <c r="M123">
        <v>0</v>
      </c>
      <c r="N123">
        <v>0</v>
      </c>
      <c r="O123" t="s">
        <v>54</v>
      </c>
      <c r="P123" t="s">
        <v>55</v>
      </c>
      <c r="Q123" t="s">
        <v>56</v>
      </c>
      <c r="R123" t="s">
        <v>54</v>
      </c>
      <c r="S123" t="s">
        <v>109</v>
      </c>
      <c r="T123" t="s">
        <v>109</v>
      </c>
      <c r="U123" t="s">
        <v>300</v>
      </c>
      <c r="V123" s="2">
        <v>43408</v>
      </c>
      <c r="W123" s="2">
        <v>43412</v>
      </c>
      <c r="X123">
        <v>36</v>
      </c>
      <c r="Y123" s="3" t="s">
        <v>78</v>
      </c>
      <c r="Z123" t="s">
        <v>72</v>
      </c>
      <c r="AA123">
        <v>6550.09</v>
      </c>
      <c r="AB123">
        <v>6550.09</v>
      </c>
      <c r="AC123">
        <v>1099.9100000000001</v>
      </c>
      <c r="AD123" s="2">
        <v>43417</v>
      </c>
      <c r="AE123" s="4" t="str">
        <f>HYPERLINK("https://ciatej.mx/transparencia/austeridad/2018/181321/Informe.pdf","https://ciatej.mx/transparencia/austeridad/2018/181321/Informe.pdf")</f>
        <v>https://ciatej.mx/transparencia/austeridad/2018/181321/Informe.pdf</v>
      </c>
      <c r="AF123">
        <v>36</v>
      </c>
      <c r="AG123" s="4" t="str">
        <f>HYPERLINK("https://ciatej.mx/transparencia/austeridad/2018/181321/","https://ciatej.mx/transparencia/austeridad/2018/181321/")</f>
        <v>https://ciatej.mx/transparencia/austeridad/2018/181321/</v>
      </c>
      <c r="AH123">
        <v>36</v>
      </c>
      <c r="AI123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23" s="2">
        <v>43454</v>
      </c>
      <c r="AK123" t="s">
        <v>61</v>
      </c>
      <c r="AL123">
        <v>2018</v>
      </c>
      <c r="AM123" s="2">
        <v>43465</v>
      </c>
      <c r="AN123" t="s">
        <v>301</v>
      </c>
    </row>
    <row r="124" spans="1:40" x14ac:dyDescent="0.25">
      <c r="X124">
        <v>36</v>
      </c>
      <c r="Y124">
        <v>0</v>
      </c>
      <c r="AA124">
        <v>884.43</v>
      </c>
    </row>
    <row r="125" spans="1:40" x14ac:dyDescent="0.25">
      <c r="X125">
        <v>36</v>
      </c>
      <c r="Y125">
        <v>37504</v>
      </c>
      <c r="Z125" t="s">
        <v>72</v>
      </c>
      <c r="AA125">
        <v>5665.66</v>
      </c>
    </row>
    <row r="126" spans="1:40" x14ac:dyDescent="0.25">
      <c r="A126">
        <v>2018</v>
      </c>
      <c r="B126" t="s">
        <v>44</v>
      </c>
      <c r="C126" t="s">
        <v>45</v>
      </c>
      <c r="D126" t="s">
        <v>63</v>
      </c>
      <c r="E126" t="s">
        <v>64</v>
      </c>
      <c r="F126" t="s">
        <v>63</v>
      </c>
      <c r="G126" t="s">
        <v>48</v>
      </c>
      <c r="H126" t="s">
        <v>74</v>
      </c>
      <c r="I126" t="s">
        <v>75</v>
      </c>
      <c r="J126" t="s">
        <v>76</v>
      </c>
      <c r="K126" t="s">
        <v>302</v>
      </c>
      <c r="L126" t="s">
        <v>53</v>
      </c>
      <c r="M126">
        <v>0</v>
      </c>
      <c r="N126">
        <v>0</v>
      </c>
      <c r="O126" t="s">
        <v>54</v>
      </c>
      <c r="P126" t="s">
        <v>55</v>
      </c>
      <c r="Q126" t="s">
        <v>56</v>
      </c>
      <c r="R126" t="s">
        <v>54</v>
      </c>
      <c r="S126" t="s">
        <v>303</v>
      </c>
      <c r="T126" t="s">
        <v>304</v>
      </c>
      <c r="U126" t="s">
        <v>305</v>
      </c>
      <c r="V126" s="2">
        <v>43401</v>
      </c>
      <c r="W126" s="2">
        <v>43405</v>
      </c>
      <c r="X126">
        <v>37</v>
      </c>
      <c r="Y126" s="3" t="s">
        <v>78</v>
      </c>
      <c r="Z126" t="s">
        <v>72</v>
      </c>
      <c r="AA126">
        <v>1922.75</v>
      </c>
      <c r="AB126">
        <v>1922.75</v>
      </c>
      <c r="AC126">
        <v>1077.25</v>
      </c>
      <c r="AD126" s="2">
        <v>43417</v>
      </c>
      <c r="AE126" s="4" t="str">
        <f>HYPERLINK("https://ciatej.mx/transparencia/austeridad/2018/181763/Informe.pdf","https://ciatej.mx/transparencia/austeridad/2018/181763/Informe.pdf")</f>
        <v>https://ciatej.mx/transparencia/austeridad/2018/181763/Informe.pdf</v>
      </c>
      <c r="AF126">
        <v>37</v>
      </c>
      <c r="AG126" s="4" t="str">
        <f>HYPERLINK("https://ciatej.mx/transparencia/austeridad/2018/181763/","https://ciatej.mx/transparencia/austeridad/2018/181763/")</f>
        <v>https://ciatej.mx/transparencia/austeridad/2018/181763/</v>
      </c>
      <c r="AH126">
        <v>37</v>
      </c>
      <c r="AI126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26" s="2">
        <v>43454</v>
      </c>
      <c r="AK126" t="s">
        <v>61</v>
      </c>
      <c r="AL126">
        <v>2018</v>
      </c>
      <c r="AM126" s="2">
        <v>43465</v>
      </c>
      <c r="AN126" t="s">
        <v>306</v>
      </c>
    </row>
    <row r="127" spans="1:40" x14ac:dyDescent="0.25">
      <c r="X127">
        <v>37</v>
      </c>
      <c r="Y127">
        <v>0</v>
      </c>
      <c r="AA127">
        <v>265.22000000000003</v>
      </c>
    </row>
    <row r="128" spans="1:40" x14ac:dyDescent="0.25">
      <c r="X128">
        <v>37</v>
      </c>
      <c r="Y128">
        <v>37504</v>
      </c>
      <c r="Z128" t="s">
        <v>72</v>
      </c>
      <c r="AA128">
        <v>1657.53</v>
      </c>
    </row>
    <row r="129" spans="1:40" x14ac:dyDescent="0.25">
      <c r="A129">
        <v>2018</v>
      </c>
      <c r="B129" t="s">
        <v>44</v>
      </c>
      <c r="C129" t="s">
        <v>45</v>
      </c>
      <c r="D129" t="s">
        <v>205</v>
      </c>
      <c r="E129" t="s">
        <v>206</v>
      </c>
      <c r="F129" t="s">
        <v>205</v>
      </c>
      <c r="G129" t="s">
        <v>167</v>
      </c>
      <c r="H129" t="s">
        <v>207</v>
      </c>
      <c r="I129" t="s">
        <v>150</v>
      </c>
      <c r="J129" t="s">
        <v>143</v>
      </c>
      <c r="K129" t="s">
        <v>307</v>
      </c>
      <c r="L129" t="s">
        <v>53</v>
      </c>
      <c r="M129">
        <v>0</v>
      </c>
      <c r="N129">
        <v>0</v>
      </c>
      <c r="O129" t="s">
        <v>54</v>
      </c>
      <c r="P129" t="s">
        <v>55</v>
      </c>
      <c r="Q129" t="s">
        <v>117</v>
      </c>
      <c r="R129" t="s">
        <v>54</v>
      </c>
      <c r="S129" t="s">
        <v>55</v>
      </c>
      <c r="T129" t="s">
        <v>172</v>
      </c>
      <c r="U129" t="s">
        <v>308</v>
      </c>
      <c r="V129" s="2">
        <v>43409</v>
      </c>
      <c r="W129" s="2">
        <v>43409</v>
      </c>
      <c r="X129">
        <v>38</v>
      </c>
      <c r="Y129" s="3" t="s">
        <v>154</v>
      </c>
      <c r="Z129" t="s">
        <v>155</v>
      </c>
      <c r="AA129">
        <v>1694</v>
      </c>
      <c r="AB129">
        <v>1694</v>
      </c>
      <c r="AC129">
        <v>156</v>
      </c>
      <c r="AD129" s="2">
        <v>43419</v>
      </c>
      <c r="AE129" s="4" t="str">
        <f>HYPERLINK("https://ciatej.mx/transparencia/austeridad/2018/181265/Informe.pdf","https://ciatej.mx/transparencia/austeridad/2018/181265/Informe.pdf")</f>
        <v>https://ciatej.mx/transparencia/austeridad/2018/181265/Informe.pdf</v>
      </c>
      <c r="AF129">
        <v>38</v>
      </c>
      <c r="AG129" s="4" t="str">
        <f>HYPERLINK("https://ciatej.mx/transparencia/austeridad/2018/181265/","https://ciatej.mx/transparencia/austeridad/2018/181265/")</f>
        <v>https://ciatej.mx/transparencia/austeridad/2018/181265/</v>
      </c>
      <c r="AH129">
        <v>38</v>
      </c>
      <c r="AI129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29" s="2">
        <v>43454</v>
      </c>
      <c r="AK129" t="s">
        <v>61</v>
      </c>
      <c r="AL129">
        <v>2018</v>
      </c>
      <c r="AM129" s="2">
        <v>43465</v>
      </c>
      <c r="AN129" t="s">
        <v>309</v>
      </c>
    </row>
    <row r="130" spans="1:40" x14ac:dyDescent="0.25">
      <c r="X130">
        <v>38</v>
      </c>
      <c r="Y130">
        <v>37201</v>
      </c>
      <c r="Z130" t="s">
        <v>60</v>
      </c>
      <c r="AA130">
        <v>1000</v>
      </c>
    </row>
    <row r="131" spans="1:40" x14ac:dyDescent="0.25">
      <c r="X131">
        <v>38</v>
      </c>
      <c r="Y131">
        <v>37501</v>
      </c>
      <c r="Z131" t="s">
        <v>156</v>
      </c>
      <c r="AA131">
        <v>694</v>
      </c>
    </row>
    <row r="132" spans="1:40" x14ac:dyDescent="0.25">
      <c r="A132">
        <v>2018</v>
      </c>
      <c r="B132" t="s">
        <v>44</v>
      </c>
      <c r="C132" t="s">
        <v>45</v>
      </c>
      <c r="D132" t="s">
        <v>132</v>
      </c>
      <c r="E132" t="s">
        <v>133</v>
      </c>
      <c r="F132" t="s">
        <v>132</v>
      </c>
      <c r="G132" t="s">
        <v>167</v>
      </c>
      <c r="H132" t="s">
        <v>285</v>
      </c>
      <c r="I132" t="s">
        <v>279</v>
      </c>
      <c r="J132" t="s">
        <v>286</v>
      </c>
      <c r="K132" t="s">
        <v>310</v>
      </c>
      <c r="L132" t="s">
        <v>53</v>
      </c>
      <c r="M132">
        <v>0</v>
      </c>
      <c r="N132">
        <v>0</v>
      </c>
      <c r="O132" t="s">
        <v>54</v>
      </c>
      <c r="P132" t="s">
        <v>55</v>
      </c>
      <c r="Q132" t="s">
        <v>117</v>
      </c>
      <c r="R132" t="s">
        <v>54</v>
      </c>
      <c r="S132" t="s">
        <v>54</v>
      </c>
      <c r="T132" t="s">
        <v>54</v>
      </c>
      <c r="U132" t="s">
        <v>311</v>
      </c>
      <c r="V132" s="2">
        <v>43398</v>
      </c>
      <c r="W132" s="2">
        <v>43399</v>
      </c>
      <c r="X132">
        <v>39</v>
      </c>
      <c r="Y132" s="3" t="s">
        <v>70</v>
      </c>
      <c r="Z132" t="s">
        <v>71</v>
      </c>
      <c r="AA132">
        <v>6050</v>
      </c>
      <c r="AB132">
        <v>6050</v>
      </c>
      <c r="AC132">
        <v>0</v>
      </c>
      <c r="AD132" s="2">
        <v>43420</v>
      </c>
      <c r="AE132" s="4" t="str">
        <f>HYPERLINK("https://ciatej.mx/transparencia/austeridad/2018/181380/Informe.pdf","https://ciatej.mx/transparencia/austeridad/2018/181380/Informe.pdf")</f>
        <v>https://ciatej.mx/transparencia/austeridad/2018/181380/Informe.pdf</v>
      </c>
      <c r="AF132">
        <v>39</v>
      </c>
      <c r="AG132" s="4" t="str">
        <f>HYPERLINK("https://ciatej.mx/transparencia/austeridad/2018/181380/","https://ciatej.mx/transparencia/austeridad/2018/181380/")</f>
        <v>https://ciatej.mx/transparencia/austeridad/2018/181380/</v>
      </c>
      <c r="AH132">
        <v>39</v>
      </c>
      <c r="AI132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32" s="2">
        <v>43454</v>
      </c>
      <c r="AK132" t="s">
        <v>61</v>
      </c>
      <c r="AL132">
        <v>2018</v>
      </c>
      <c r="AM132" s="2">
        <v>43465</v>
      </c>
      <c r="AN132" t="s">
        <v>312</v>
      </c>
    </row>
    <row r="133" spans="1:40" x14ac:dyDescent="0.25">
      <c r="X133">
        <v>39</v>
      </c>
      <c r="Y133">
        <v>0</v>
      </c>
      <c r="AA133">
        <v>833.66</v>
      </c>
    </row>
    <row r="134" spans="1:40" x14ac:dyDescent="0.25">
      <c r="X134">
        <v>39</v>
      </c>
      <c r="Y134">
        <v>37201</v>
      </c>
      <c r="Z134" t="s">
        <v>60</v>
      </c>
      <c r="AA134">
        <v>3739.4</v>
      </c>
    </row>
    <row r="135" spans="1:40" x14ac:dyDescent="0.25">
      <c r="X135">
        <v>39</v>
      </c>
      <c r="Y135">
        <v>37504</v>
      </c>
      <c r="Z135" t="s">
        <v>72</v>
      </c>
      <c r="AA135">
        <v>1476.94</v>
      </c>
    </row>
    <row r="136" spans="1:40" x14ac:dyDescent="0.25">
      <c r="A136">
        <v>2018</v>
      </c>
      <c r="B136" t="s">
        <v>44</v>
      </c>
      <c r="C136" t="s">
        <v>45</v>
      </c>
      <c r="D136" t="s">
        <v>313</v>
      </c>
      <c r="E136" t="s">
        <v>314</v>
      </c>
      <c r="F136" t="s">
        <v>313</v>
      </c>
      <c r="G136" t="s">
        <v>167</v>
      </c>
      <c r="H136" t="s">
        <v>315</v>
      </c>
      <c r="I136" t="s">
        <v>316</v>
      </c>
      <c r="J136" t="s">
        <v>317</v>
      </c>
      <c r="K136" t="s">
        <v>318</v>
      </c>
      <c r="L136" t="s">
        <v>53</v>
      </c>
      <c r="M136">
        <v>0</v>
      </c>
      <c r="N136">
        <v>0</v>
      </c>
      <c r="O136" t="s">
        <v>54</v>
      </c>
      <c r="P136" t="s">
        <v>55</v>
      </c>
      <c r="Q136" t="s">
        <v>117</v>
      </c>
      <c r="R136" t="s">
        <v>54</v>
      </c>
      <c r="S136" t="s">
        <v>54</v>
      </c>
      <c r="T136" t="s">
        <v>54</v>
      </c>
      <c r="U136" t="s">
        <v>319</v>
      </c>
      <c r="V136" s="2">
        <v>43398</v>
      </c>
      <c r="W136" s="2">
        <v>43399</v>
      </c>
      <c r="X136">
        <v>40</v>
      </c>
      <c r="Y136" s="3" t="s">
        <v>174</v>
      </c>
      <c r="Z136" t="s">
        <v>156</v>
      </c>
      <c r="AA136">
        <v>2194.5</v>
      </c>
      <c r="AB136">
        <v>2194.5</v>
      </c>
      <c r="AC136">
        <v>355.5</v>
      </c>
      <c r="AD136" s="2">
        <v>43420</v>
      </c>
      <c r="AE136" s="4" t="str">
        <f>HYPERLINK("https://ciatej.mx/transparencia/austeridad/2018/181644/Informe.pdf","https://ciatej.mx/transparencia/austeridad/2018/181644/Informe.pdf")</f>
        <v>https://ciatej.mx/transparencia/austeridad/2018/181644/Informe.pdf</v>
      </c>
      <c r="AF136">
        <v>40</v>
      </c>
      <c r="AG136" s="4" t="str">
        <f>HYPERLINK("https://ciatej.mx/transparencia/austeridad/2018/181644/","https://ciatej.mx/transparencia/austeridad/2018/181644/")</f>
        <v>https://ciatej.mx/transparencia/austeridad/2018/181644/</v>
      </c>
      <c r="AH136">
        <v>40</v>
      </c>
      <c r="AI136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36" s="2">
        <v>43454</v>
      </c>
      <c r="AK136" t="s">
        <v>61</v>
      </c>
      <c r="AL136">
        <v>2018</v>
      </c>
      <c r="AM136" s="2">
        <v>43465</v>
      </c>
      <c r="AN136" t="s">
        <v>320</v>
      </c>
    </row>
    <row r="137" spans="1:40" x14ac:dyDescent="0.25">
      <c r="X137">
        <v>40</v>
      </c>
      <c r="Y137">
        <v>37501</v>
      </c>
      <c r="Z137" t="s">
        <v>156</v>
      </c>
      <c r="AA137">
        <v>2194.5</v>
      </c>
    </row>
    <row r="138" spans="1:40" x14ac:dyDescent="0.25">
      <c r="A138">
        <v>2018</v>
      </c>
      <c r="B138" t="s">
        <v>44</v>
      </c>
      <c r="C138" t="s">
        <v>45</v>
      </c>
      <c r="D138" t="s">
        <v>63</v>
      </c>
      <c r="E138" t="s">
        <v>64</v>
      </c>
      <c r="F138" t="s">
        <v>63</v>
      </c>
      <c r="G138" t="s">
        <v>48</v>
      </c>
      <c r="H138" t="s">
        <v>321</v>
      </c>
      <c r="I138" t="s">
        <v>279</v>
      </c>
      <c r="J138" t="s">
        <v>90</v>
      </c>
      <c r="K138" t="s">
        <v>322</v>
      </c>
      <c r="L138" t="s">
        <v>53</v>
      </c>
      <c r="M138">
        <v>0</v>
      </c>
      <c r="N138">
        <v>0</v>
      </c>
      <c r="O138" t="s">
        <v>54</v>
      </c>
      <c r="P138" t="s">
        <v>55</v>
      </c>
      <c r="Q138" t="s">
        <v>56</v>
      </c>
      <c r="R138" t="s">
        <v>54</v>
      </c>
      <c r="S138" t="s">
        <v>303</v>
      </c>
      <c r="T138" t="s">
        <v>304</v>
      </c>
      <c r="U138" t="s">
        <v>305</v>
      </c>
      <c r="V138" s="2">
        <v>43401</v>
      </c>
      <c r="W138" s="2">
        <v>43405</v>
      </c>
      <c r="X138">
        <v>41</v>
      </c>
      <c r="Y138" s="3" t="s">
        <v>70</v>
      </c>
      <c r="Z138" t="s">
        <v>71</v>
      </c>
      <c r="AA138">
        <v>3000</v>
      </c>
      <c r="AB138">
        <v>3000</v>
      </c>
      <c r="AC138">
        <v>0</v>
      </c>
      <c r="AD138" s="2">
        <v>43420</v>
      </c>
      <c r="AE138" s="4" t="str">
        <f>HYPERLINK("https://ciatej.mx/transparencia/austeridad/2018/181764/Informe.pdf","https://ciatej.mx/transparencia/austeridad/2018/181764/Informe.pdf")</f>
        <v>https://ciatej.mx/transparencia/austeridad/2018/181764/Informe.pdf</v>
      </c>
      <c r="AF138">
        <v>41</v>
      </c>
      <c r="AG138" s="4" t="str">
        <f>HYPERLINK("https://ciatej.mx/transparencia/austeridad/2018/181764/","https://ciatej.mx/transparencia/austeridad/2018/181764/")</f>
        <v>https://ciatej.mx/transparencia/austeridad/2018/181764/</v>
      </c>
      <c r="AH138">
        <v>41</v>
      </c>
      <c r="AI138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38" s="2">
        <v>43454</v>
      </c>
      <c r="AK138" t="s">
        <v>61</v>
      </c>
      <c r="AL138">
        <v>2018</v>
      </c>
      <c r="AM138" s="2">
        <v>43465</v>
      </c>
      <c r="AN138" t="s">
        <v>323</v>
      </c>
    </row>
    <row r="139" spans="1:40" x14ac:dyDescent="0.25">
      <c r="X139">
        <v>41</v>
      </c>
      <c r="Y139">
        <v>0</v>
      </c>
      <c r="AA139">
        <v>308.87</v>
      </c>
    </row>
    <row r="140" spans="1:40" x14ac:dyDescent="0.25">
      <c r="X140">
        <v>41</v>
      </c>
      <c r="Y140">
        <v>37201</v>
      </c>
      <c r="Z140" t="s">
        <v>60</v>
      </c>
      <c r="AA140">
        <v>760.77</v>
      </c>
    </row>
    <row r="141" spans="1:40" x14ac:dyDescent="0.25">
      <c r="X141">
        <v>41</v>
      </c>
      <c r="Y141">
        <v>37504</v>
      </c>
      <c r="Z141" t="s">
        <v>72</v>
      </c>
      <c r="AA141">
        <v>1930.36</v>
      </c>
    </row>
    <row r="142" spans="1:40" x14ac:dyDescent="0.25">
      <c r="A142">
        <v>2018</v>
      </c>
      <c r="B142" t="s">
        <v>44</v>
      </c>
      <c r="C142" t="s">
        <v>45</v>
      </c>
      <c r="D142" t="s">
        <v>46</v>
      </c>
      <c r="E142" t="s">
        <v>47</v>
      </c>
      <c r="F142" t="s">
        <v>46</v>
      </c>
      <c r="G142" t="s">
        <v>112</v>
      </c>
      <c r="H142" t="s">
        <v>113</v>
      </c>
      <c r="I142" t="s">
        <v>114</v>
      </c>
      <c r="J142" t="s">
        <v>115</v>
      </c>
      <c r="K142" t="s">
        <v>116</v>
      </c>
      <c r="L142" t="s">
        <v>53</v>
      </c>
      <c r="M142">
        <v>0</v>
      </c>
      <c r="N142">
        <v>0</v>
      </c>
      <c r="O142" t="s">
        <v>54</v>
      </c>
      <c r="P142" t="s">
        <v>55</v>
      </c>
      <c r="Q142" t="s">
        <v>117</v>
      </c>
      <c r="R142" t="s">
        <v>54</v>
      </c>
      <c r="S142" t="s">
        <v>55</v>
      </c>
      <c r="T142" t="s">
        <v>118</v>
      </c>
      <c r="U142" t="s">
        <v>119</v>
      </c>
      <c r="V142" s="2">
        <v>43417</v>
      </c>
      <c r="W142" s="2">
        <v>43421</v>
      </c>
      <c r="X142">
        <v>42</v>
      </c>
      <c r="Y142" s="3" t="s">
        <v>70</v>
      </c>
      <c r="Z142" t="s">
        <v>71</v>
      </c>
      <c r="AA142">
        <v>7281.58</v>
      </c>
      <c r="AB142">
        <v>7281.58</v>
      </c>
      <c r="AC142">
        <v>368.42</v>
      </c>
      <c r="AD142" s="2">
        <v>43425</v>
      </c>
      <c r="AE142" s="4" t="str">
        <f>HYPERLINK("https://ciatej.mx/transparencia/austeridad/2018/180841/Informe.pdf","https://ciatej.mx/transparencia/austeridad/2018/180841/Informe.pdf")</f>
        <v>https://ciatej.mx/transparencia/austeridad/2018/180841/Informe.pdf</v>
      </c>
      <c r="AF142">
        <v>42</v>
      </c>
      <c r="AG142" s="4" t="str">
        <f>HYPERLINK("https://ciatej.mx/transparencia/austeridad/2018/180841/","https://ciatej.mx/transparencia/austeridad/2018/180841/")</f>
        <v>https://ciatej.mx/transparencia/austeridad/2018/180841/</v>
      </c>
      <c r="AH142">
        <v>42</v>
      </c>
      <c r="AI142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42" s="2">
        <v>43454</v>
      </c>
      <c r="AK142" t="s">
        <v>61</v>
      </c>
      <c r="AL142">
        <v>2018</v>
      </c>
      <c r="AM142" s="2">
        <v>43465</v>
      </c>
      <c r="AN142" t="s">
        <v>324</v>
      </c>
    </row>
    <row r="143" spans="1:40" x14ac:dyDescent="0.25">
      <c r="X143">
        <v>42</v>
      </c>
      <c r="Y143">
        <v>0</v>
      </c>
      <c r="AA143">
        <v>962.15</v>
      </c>
    </row>
    <row r="144" spans="1:40" x14ac:dyDescent="0.25">
      <c r="X144">
        <v>42</v>
      </c>
      <c r="Y144">
        <v>37201</v>
      </c>
      <c r="Z144" t="s">
        <v>60</v>
      </c>
      <c r="AA144">
        <v>1624</v>
      </c>
    </row>
    <row r="145" spans="1:40" x14ac:dyDescent="0.25">
      <c r="X145">
        <v>42</v>
      </c>
      <c r="Y145">
        <v>37504</v>
      </c>
      <c r="Z145" t="s">
        <v>72</v>
      </c>
      <c r="AA145">
        <v>4695.43</v>
      </c>
    </row>
    <row r="146" spans="1:40" x14ac:dyDescent="0.25">
      <c r="A146">
        <v>2018</v>
      </c>
      <c r="B146" t="s">
        <v>44</v>
      </c>
      <c r="C146" t="s">
        <v>45</v>
      </c>
      <c r="D146" t="s">
        <v>46</v>
      </c>
      <c r="E146" t="s">
        <v>47</v>
      </c>
      <c r="F146" t="s">
        <v>46</v>
      </c>
      <c r="G146" t="s">
        <v>292</v>
      </c>
      <c r="H146" t="s">
        <v>293</v>
      </c>
      <c r="I146" t="s">
        <v>294</v>
      </c>
      <c r="J146" t="s">
        <v>295</v>
      </c>
      <c r="K146" t="s">
        <v>325</v>
      </c>
      <c r="L146" t="s">
        <v>53</v>
      </c>
      <c r="M146">
        <v>0</v>
      </c>
      <c r="N146">
        <v>0</v>
      </c>
      <c r="O146" t="s">
        <v>54</v>
      </c>
      <c r="P146" t="s">
        <v>55</v>
      </c>
      <c r="Q146" t="s">
        <v>117</v>
      </c>
      <c r="R146" t="s">
        <v>54</v>
      </c>
      <c r="S146" t="s">
        <v>128</v>
      </c>
      <c r="T146" t="s">
        <v>129</v>
      </c>
      <c r="U146" t="s">
        <v>326</v>
      </c>
      <c r="V146" s="2">
        <v>43401</v>
      </c>
      <c r="W146" s="2">
        <v>43404</v>
      </c>
      <c r="X146">
        <v>43</v>
      </c>
      <c r="Y146" s="3" t="s">
        <v>154</v>
      </c>
      <c r="Z146" t="s">
        <v>155</v>
      </c>
      <c r="AA146">
        <v>5027.71</v>
      </c>
      <c r="AB146">
        <v>5027.71</v>
      </c>
      <c r="AC146">
        <v>922.29</v>
      </c>
      <c r="AD146" s="2">
        <v>43425</v>
      </c>
      <c r="AE146" s="4" t="str">
        <f>HYPERLINK("https://ciatej.mx/transparencia/austeridad/2018/181416/Informe.pdf","https://ciatej.mx/transparencia/austeridad/2018/181416/Informe.pdf")</f>
        <v>https://ciatej.mx/transparencia/austeridad/2018/181416/Informe.pdf</v>
      </c>
      <c r="AF146">
        <v>43</v>
      </c>
      <c r="AG146" s="4" t="str">
        <f>HYPERLINK("https://ciatej.mx/transparencia/austeridad/2018/181416/","https://ciatej.mx/transparencia/austeridad/2018/181416/")</f>
        <v>https://ciatej.mx/transparencia/austeridad/2018/181416/</v>
      </c>
      <c r="AH146">
        <v>43</v>
      </c>
      <c r="AI146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46" s="2">
        <v>43454</v>
      </c>
      <c r="AK146" t="s">
        <v>61</v>
      </c>
      <c r="AL146">
        <v>2018</v>
      </c>
      <c r="AM146" s="2">
        <v>43465</v>
      </c>
      <c r="AN146" t="s">
        <v>327</v>
      </c>
    </row>
    <row r="147" spans="1:40" x14ac:dyDescent="0.25">
      <c r="X147">
        <v>43</v>
      </c>
      <c r="Y147">
        <v>37201</v>
      </c>
      <c r="Z147" t="s">
        <v>60</v>
      </c>
      <c r="AA147">
        <v>1120</v>
      </c>
    </row>
    <row r="148" spans="1:40" x14ac:dyDescent="0.25">
      <c r="X148">
        <v>43</v>
      </c>
      <c r="Y148">
        <v>37501</v>
      </c>
      <c r="Z148" t="s">
        <v>156</v>
      </c>
      <c r="AA148">
        <v>3907.71</v>
      </c>
    </row>
    <row r="149" spans="1:40" x14ac:dyDescent="0.25">
      <c r="A149">
        <v>2018</v>
      </c>
      <c r="B149" t="s">
        <v>44</v>
      </c>
      <c r="C149" t="s">
        <v>45</v>
      </c>
      <c r="D149" t="s">
        <v>97</v>
      </c>
      <c r="E149" t="s">
        <v>98</v>
      </c>
      <c r="F149" t="s">
        <v>97</v>
      </c>
      <c r="G149" t="s">
        <v>48</v>
      </c>
      <c r="H149" t="s">
        <v>328</v>
      </c>
      <c r="I149" t="s">
        <v>329</v>
      </c>
      <c r="J149" t="s">
        <v>330</v>
      </c>
      <c r="K149" t="s">
        <v>331</v>
      </c>
      <c r="L149" t="s">
        <v>177</v>
      </c>
      <c r="M149">
        <v>0</v>
      </c>
      <c r="N149">
        <v>0</v>
      </c>
      <c r="O149" t="s">
        <v>54</v>
      </c>
      <c r="P149" t="s">
        <v>55</v>
      </c>
      <c r="Q149" t="s">
        <v>56</v>
      </c>
      <c r="R149" t="s">
        <v>178</v>
      </c>
      <c r="S149" t="s">
        <v>179</v>
      </c>
      <c r="T149" t="s">
        <v>180</v>
      </c>
      <c r="U149" t="s">
        <v>191</v>
      </c>
      <c r="V149" s="2">
        <v>43373</v>
      </c>
      <c r="W149" s="2">
        <v>43378</v>
      </c>
      <c r="X149">
        <v>44</v>
      </c>
      <c r="Y149" s="3" t="s">
        <v>332</v>
      </c>
      <c r="Z149" t="s">
        <v>185</v>
      </c>
      <c r="AA149">
        <v>9671.11</v>
      </c>
      <c r="AB149">
        <v>9671.11</v>
      </c>
      <c r="AC149">
        <v>16189.9</v>
      </c>
      <c r="AD149" s="2">
        <v>43426</v>
      </c>
      <c r="AE149" s="4" t="str">
        <f>HYPERLINK("https://ciatej.mx/transparencia/austeridad/2018/180826/Informe.pdf","https://ciatej.mx/transparencia/austeridad/2018/180826/Informe.pdf")</f>
        <v>https://ciatej.mx/transparencia/austeridad/2018/180826/Informe.pdf</v>
      </c>
      <c r="AF149">
        <v>44</v>
      </c>
      <c r="AG149" s="4" t="str">
        <f>HYPERLINK("https://ciatej.mx/transparencia/austeridad/2018/180826/","https://ciatej.mx/transparencia/austeridad/2018/180826/")</f>
        <v>https://ciatej.mx/transparencia/austeridad/2018/180826/</v>
      </c>
      <c r="AH149">
        <v>44</v>
      </c>
      <c r="AI149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49" s="2">
        <v>43454</v>
      </c>
      <c r="AK149" t="s">
        <v>61</v>
      </c>
      <c r="AL149">
        <v>2018</v>
      </c>
      <c r="AM149" s="2">
        <v>43465</v>
      </c>
      <c r="AN149" t="s">
        <v>333</v>
      </c>
    </row>
    <row r="150" spans="1:40" x14ac:dyDescent="0.25">
      <c r="X150">
        <v>44</v>
      </c>
      <c r="Y150">
        <v>37602</v>
      </c>
      <c r="Z150" t="s">
        <v>185</v>
      </c>
      <c r="AA150">
        <v>9671.11</v>
      </c>
    </row>
    <row r="151" spans="1:40" x14ac:dyDescent="0.25">
      <c r="A151">
        <v>2018</v>
      </c>
      <c r="B151" t="s">
        <v>44</v>
      </c>
      <c r="C151" t="s">
        <v>45</v>
      </c>
      <c r="D151" t="s">
        <v>334</v>
      </c>
      <c r="E151" t="s">
        <v>335</v>
      </c>
      <c r="F151" t="s">
        <v>334</v>
      </c>
      <c r="G151" t="s">
        <v>336</v>
      </c>
      <c r="H151" t="s">
        <v>337</v>
      </c>
      <c r="I151" t="s">
        <v>338</v>
      </c>
      <c r="J151" t="s">
        <v>339</v>
      </c>
      <c r="K151" t="s">
        <v>340</v>
      </c>
      <c r="L151" t="s">
        <v>53</v>
      </c>
      <c r="M151">
        <v>0</v>
      </c>
      <c r="N151">
        <v>0</v>
      </c>
      <c r="O151" t="s">
        <v>54</v>
      </c>
      <c r="P151" t="s">
        <v>55</v>
      </c>
      <c r="Q151" t="s">
        <v>117</v>
      </c>
      <c r="R151" t="s">
        <v>54</v>
      </c>
      <c r="S151" t="s">
        <v>83</v>
      </c>
      <c r="T151" t="s">
        <v>162</v>
      </c>
      <c r="U151" t="s">
        <v>341</v>
      </c>
      <c r="V151" s="2">
        <v>43417</v>
      </c>
      <c r="W151" s="2">
        <v>43418</v>
      </c>
      <c r="X151">
        <v>45</v>
      </c>
      <c r="Y151" s="3" t="s">
        <v>154</v>
      </c>
      <c r="Z151" t="s">
        <v>155</v>
      </c>
      <c r="AA151">
        <v>2550</v>
      </c>
      <c r="AB151">
        <v>2550</v>
      </c>
      <c r="AC151">
        <v>0</v>
      </c>
      <c r="AD151" s="2">
        <v>43427</v>
      </c>
      <c r="AE151" s="4" t="str">
        <f>HYPERLINK("https://ciatej.mx/transparencia/austeridad/2018/181176/Informe.pdf","https://ciatej.mx/transparencia/austeridad/2018/181176/Informe.pdf")</f>
        <v>https://ciatej.mx/transparencia/austeridad/2018/181176/Informe.pdf</v>
      </c>
      <c r="AF151">
        <v>45</v>
      </c>
      <c r="AG151" s="4" t="str">
        <f>HYPERLINK("https://ciatej.mx/transparencia/austeridad/2018/181176/","https://ciatej.mx/transparencia/austeridad/2018/181176/")</f>
        <v>https://ciatej.mx/transparencia/austeridad/2018/181176/</v>
      </c>
      <c r="AH151">
        <v>45</v>
      </c>
      <c r="AI151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51" s="2">
        <v>43454</v>
      </c>
      <c r="AK151" t="s">
        <v>61</v>
      </c>
      <c r="AL151">
        <v>2018</v>
      </c>
      <c r="AM151" s="2">
        <v>43465</v>
      </c>
      <c r="AN151" t="s">
        <v>342</v>
      </c>
    </row>
    <row r="152" spans="1:40" x14ac:dyDescent="0.25">
      <c r="X152">
        <v>45</v>
      </c>
      <c r="Y152">
        <v>37201</v>
      </c>
      <c r="Z152" t="s">
        <v>60</v>
      </c>
      <c r="AA152">
        <v>351.61</v>
      </c>
    </row>
    <row r="153" spans="1:40" x14ac:dyDescent="0.25">
      <c r="X153">
        <v>45</v>
      </c>
      <c r="Y153">
        <v>37501</v>
      </c>
      <c r="Z153" t="s">
        <v>156</v>
      </c>
      <c r="AA153">
        <v>2198.39</v>
      </c>
    </row>
    <row r="154" spans="1:40" x14ac:dyDescent="0.25">
      <c r="A154">
        <v>2018</v>
      </c>
      <c r="B154" t="s">
        <v>44</v>
      </c>
      <c r="C154" t="s">
        <v>45</v>
      </c>
      <c r="D154" t="s">
        <v>121</v>
      </c>
      <c r="E154" t="s">
        <v>122</v>
      </c>
      <c r="F154" t="s">
        <v>121</v>
      </c>
      <c r="G154" t="s">
        <v>112</v>
      </c>
      <c r="H154" t="s">
        <v>142</v>
      </c>
      <c r="I154" t="s">
        <v>76</v>
      </c>
      <c r="J154" t="s">
        <v>143</v>
      </c>
      <c r="K154" t="s">
        <v>343</v>
      </c>
      <c r="L154" t="s">
        <v>177</v>
      </c>
      <c r="M154">
        <v>0</v>
      </c>
      <c r="N154">
        <v>0</v>
      </c>
      <c r="O154" t="s">
        <v>54</v>
      </c>
      <c r="P154" t="s">
        <v>55</v>
      </c>
      <c r="Q154" t="s">
        <v>117</v>
      </c>
      <c r="R154" t="s">
        <v>344</v>
      </c>
      <c r="S154" t="s">
        <v>345</v>
      </c>
      <c r="T154" t="s">
        <v>345</v>
      </c>
      <c r="U154" t="s">
        <v>346</v>
      </c>
      <c r="V154" s="2">
        <v>43381</v>
      </c>
      <c r="W154" s="2">
        <v>43388</v>
      </c>
      <c r="X154">
        <v>46</v>
      </c>
      <c r="Y154" s="3" t="s">
        <v>182</v>
      </c>
      <c r="Z154" t="s">
        <v>183</v>
      </c>
      <c r="AA154">
        <v>36708.660000000003</v>
      </c>
      <c r="AB154">
        <v>36708.660000000003</v>
      </c>
      <c r="AC154">
        <v>0</v>
      </c>
      <c r="AD154" s="2">
        <v>43431</v>
      </c>
      <c r="AE154" s="4" t="str">
        <f>HYPERLINK("https://ciatej.mx/transparencia/austeridad/2018/180755/Informe.pdf","https://ciatej.mx/transparencia/austeridad/2018/180755/Informe.pdf")</f>
        <v>https://ciatej.mx/transparencia/austeridad/2018/180755/Informe.pdf</v>
      </c>
      <c r="AF154">
        <v>46</v>
      </c>
      <c r="AG154" s="4" t="str">
        <f>HYPERLINK("https://ciatej.mx/transparencia/austeridad/2018/180755/","https://ciatej.mx/transparencia/austeridad/2018/180755/")</f>
        <v>https://ciatej.mx/transparencia/austeridad/2018/180755/</v>
      </c>
      <c r="AH154">
        <v>46</v>
      </c>
      <c r="AI154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54" s="2">
        <v>43454</v>
      </c>
      <c r="AK154" t="s">
        <v>61</v>
      </c>
      <c r="AL154">
        <v>2018</v>
      </c>
      <c r="AM154" s="2">
        <v>43465</v>
      </c>
      <c r="AN154" t="s">
        <v>347</v>
      </c>
    </row>
    <row r="155" spans="1:40" x14ac:dyDescent="0.25">
      <c r="X155">
        <v>46</v>
      </c>
      <c r="Y155">
        <v>0</v>
      </c>
      <c r="AA155">
        <v>271.12</v>
      </c>
    </row>
    <row r="156" spans="1:40" x14ac:dyDescent="0.25">
      <c r="X156">
        <v>46</v>
      </c>
      <c r="Y156">
        <v>37206</v>
      </c>
      <c r="Z156" t="s">
        <v>184</v>
      </c>
      <c r="AA156">
        <v>9093.41</v>
      </c>
    </row>
    <row r="157" spans="1:40" x14ac:dyDescent="0.25">
      <c r="X157">
        <v>46</v>
      </c>
      <c r="Y157">
        <v>37602</v>
      </c>
      <c r="Z157" t="s">
        <v>185</v>
      </c>
      <c r="AA157">
        <v>27344.13</v>
      </c>
    </row>
    <row r="158" spans="1:40" x14ac:dyDescent="0.25">
      <c r="A158">
        <v>2018</v>
      </c>
      <c r="B158" t="s">
        <v>44</v>
      </c>
      <c r="C158" t="s">
        <v>45</v>
      </c>
      <c r="D158" t="s">
        <v>97</v>
      </c>
      <c r="E158" t="s">
        <v>98</v>
      </c>
      <c r="F158" t="s">
        <v>97</v>
      </c>
      <c r="G158" t="s">
        <v>112</v>
      </c>
      <c r="H158" t="s">
        <v>348</v>
      </c>
      <c r="I158" t="s">
        <v>349</v>
      </c>
      <c r="J158" t="s">
        <v>350</v>
      </c>
      <c r="K158" t="s">
        <v>351</v>
      </c>
      <c r="L158" t="s">
        <v>177</v>
      </c>
      <c r="M158">
        <v>0</v>
      </c>
      <c r="N158">
        <v>0</v>
      </c>
      <c r="O158" t="s">
        <v>54</v>
      </c>
      <c r="P158" t="s">
        <v>55</v>
      </c>
      <c r="Q158" t="s">
        <v>117</v>
      </c>
      <c r="R158" t="s">
        <v>352</v>
      </c>
      <c r="S158" t="s">
        <v>353</v>
      </c>
      <c r="T158" t="s">
        <v>354</v>
      </c>
      <c r="U158" t="s">
        <v>355</v>
      </c>
      <c r="V158" s="2">
        <v>43407</v>
      </c>
      <c r="W158" s="2">
        <v>43411</v>
      </c>
      <c r="X158">
        <v>47</v>
      </c>
      <c r="Y158" s="3" t="s">
        <v>182</v>
      </c>
      <c r="Z158" t="s">
        <v>183</v>
      </c>
      <c r="AA158">
        <v>20421.939999999999</v>
      </c>
      <c r="AB158">
        <v>20421.939999999999</v>
      </c>
      <c r="AC158">
        <v>911.66</v>
      </c>
      <c r="AD158" s="2">
        <v>43437</v>
      </c>
      <c r="AE158" s="4" t="str">
        <f>HYPERLINK("https://ciatej.mx/transparencia/austeridad/2018/180858/Informe.pdf","https://ciatej.mx/transparencia/austeridad/2018/180858/Informe.pdf")</f>
        <v>https://ciatej.mx/transparencia/austeridad/2018/180858/Informe.pdf</v>
      </c>
      <c r="AF158">
        <v>47</v>
      </c>
      <c r="AG158" s="4" t="str">
        <f>HYPERLINK("https://ciatej.mx/transparencia/austeridad/2018/180858/","https://ciatej.mx/transparencia/austeridad/2018/180858/")</f>
        <v>https://ciatej.mx/transparencia/austeridad/2018/180858/</v>
      </c>
      <c r="AH158">
        <v>47</v>
      </c>
      <c r="AI158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58" s="2">
        <v>43454</v>
      </c>
      <c r="AK158" t="s">
        <v>61</v>
      </c>
      <c r="AL158">
        <v>2018</v>
      </c>
      <c r="AM158" s="2">
        <v>43465</v>
      </c>
      <c r="AN158" t="s">
        <v>356</v>
      </c>
    </row>
    <row r="159" spans="1:40" x14ac:dyDescent="0.25">
      <c r="X159">
        <v>47</v>
      </c>
      <c r="Y159">
        <v>0</v>
      </c>
      <c r="AA159">
        <v>77.88</v>
      </c>
    </row>
    <row r="160" spans="1:40" x14ac:dyDescent="0.25">
      <c r="X160">
        <v>47</v>
      </c>
      <c r="Y160">
        <v>37206</v>
      </c>
      <c r="Z160" t="s">
        <v>184</v>
      </c>
      <c r="AA160">
        <v>6719.71</v>
      </c>
    </row>
    <row r="161" spans="1:40" x14ac:dyDescent="0.25">
      <c r="X161">
        <v>47</v>
      </c>
      <c r="Y161">
        <v>37602</v>
      </c>
      <c r="Z161" t="s">
        <v>185</v>
      </c>
      <c r="AA161">
        <v>13624.35</v>
      </c>
    </row>
    <row r="162" spans="1:40" x14ac:dyDescent="0.25">
      <c r="A162">
        <v>2018</v>
      </c>
      <c r="B162" t="s">
        <v>44</v>
      </c>
      <c r="C162" t="s">
        <v>45</v>
      </c>
      <c r="D162" t="s">
        <v>121</v>
      </c>
      <c r="E162" t="s">
        <v>122</v>
      </c>
      <c r="F162" t="s">
        <v>121</v>
      </c>
      <c r="G162" t="s">
        <v>112</v>
      </c>
      <c r="H162" t="s">
        <v>142</v>
      </c>
      <c r="I162" t="s">
        <v>76</v>
      </c>
      <c r="J162" t="s">
        <v>143</v>
      </c>
      <c r="K162" t="s">
        <v>357</v>
      </c>
      <c r="L162" t="s">
        <v>53</v>
      </c>
      <c r="M162">
        <v>0</v>
      </c>
      <c r="N162">
        <v>0</v>
      </c>
      <c r="O162" t="s">
        <v>54</v>
      </c>
      <c r="P162" t="s">
        <v>55</v>
      </c>
      <c r="Q162" t="s">
        <v>117</v>
      </c>
      <c r="R162" t="s">
        <v>54</v>
      </c>
      <c r="S162" t="s">
        <v>55</v>
      </c>
      <c r="T162" t="s">
        <v>118</v>
      </c>
      <c r="U162" t="s">
        <v>358</v>
      </c>
      <c r="V162" s="2">
        <v>43410</v>
      </c>
      <c r="W162" s="2">
        <v>43415</v>
      </c>
      <c r="X162">
        <v>48</v>
      </c>
      <c r="Y162" s="3" t="s">
        <v>70</v>
      </c>
      <c r="Z162" t="s">
        <v>71</v>
      </c>
      <c r="AA162">
        <v>10945.52</v>
      </c>
      <c r="AB162">
        <v>10945.52</v>
      </c>
      <c r="AC162">
        <v>704.48</v>
      </c>
      <c r="AD162" s="2">
        <v>43437</v>
      </c>
      <c r="AE162" s="4" t="str">
        <f>HYPERLINK("https://ciatej.mx/transparencia/austeridad/2018/181151/Informe.pdf","https://ciatej.mx/transparencia/austeridad/2018/181151/Informe.pdf")</f>
        <v>https://ciatej.mx/transparencia/austeridad/2018/181151/Informe.pdf</v>
      </c>
      <c r="AF162">
        <v>48</v>
      </c>
      <c r="AG162" s="4" t="str">
        <f>HYPERLINK("https://ciatej.mx/transparencia/austeridad/2018/181151/","https://ciatej.mx/transparencia/austeridad/2018/181151/")</f>
        <v>https://ciatej.mx/transparencia/austeridad/2018/181151/</v>
      </c>
      <c r="AH162">
        <v>48</v>
      </c>
      <c r="AI162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62" s="2">
        <v>43454</v>
      </c>
      <c r="AK162" t="s">
        <v>61</v>
      </c>
      <c r="AL162">
        <v>2018</v>
      </c>
      <c r="AM162" s="2">
        <v>43465</v>
      </c>
      <c r="AN162" t="s">
        <v>359</v>
      </c>
    </row>
    <row r="163" spans="1:40" x14ac:dyDescent="0.25">
      <c r="X163">
        <v>48</v>
      </c>
      <c r="Y163">
        <v>0</v>
      </c>
      <c r="AA163">
        <v>1392.82</v>
      </c>
    </row>
    <row r="164" spans="1:40" x14ac:dyDescent="0.25">
      <c r="X164">
        <v>48</v>
      </c>
      <c r="Y164">
        <v>37201</v>
      </c>
      <c r="Z164" t="s">
        <v>60</v>
      </c>
      <c r="AA164">
        <v>1377.99</v>
      </c>
    </row>
    <row r="165" spans="1:40" x14ac:dyDescent="0.25">
      <c r="X165">
        <v>48</v>
      </c>
      <c r="Y165">
        <v>37504</v>
      </c>
      <c r="Z165" t="s">
        <v>72</v>
      </c>
      <c r="AA165">
        <v>8174.71</v>
      </c>
    </row>
    <row r="166" spans="1:40" x14ac:dyDescent="0.25">
      <c r="A166">
        <v>2018</v>
      </c>
      <c r="B166" t="s">
        <v>44</v>
      </c>
      <c r="C166" t="s">
        <v>45</v>
      </c>
      <c r="D166" t="s">
        <v>121</v>
      </c>
      <c r="E166" t="s">
        <v>122</v>
      </c>
      <c r="F166" t="s">
        <v>121</v>
      </c>
      <c r="G166" t="s">
        <v>112</v>
      </c>
      <c r="H166" t="s">
        <v>360</v>
      </c>
      <c r="I166" t="s">
        <v>272</v>
      </c>
      <c r="J166" t="s">
        <v>279</v>
      </c>
      <c r="K166" t="s">
        <v>361</v>
      </c>
      <c r="L166" t="s">
        <v>53</v>
      </c>
      <c r="M166">
        <v>0</v>
      </c>
      <c r="N166">
        <v>0</v>
      </c>
      <c r="O166" t="s">
        <v>54</v>
      </c>
      <c r="P166" t="s">
        <v>55</v>
      </c>
      <c r="Q166" t="s">
        <v>117</v>
      </c>
      <c r="R166" t="s">
        <v>54</v>
      </c>
      <c r="S166" t="s">
        <v>93</v>
      </c>
      <c r="T166" t="s">
        <v>94</v>
      </c>
      <c r="U166" t="s">
        <v>362</v>
      </c>
      <c r="V166" s="2">
        <v>43395</v>
      </c>
      <c r="W166" s="2">
        <v>43401</v>
      </c>
      <c r="X166">
        <v>49</v>
      </c>
      <c r="Y166" s="3" t="s">
        <v>78</v>
      </c>
      <c r="Z166" t="s">
        <v>72</v>
      </c>
      <c r="AA166">
        <v>1311</v>
      </c>
      <c r="AB166">
        <v>1311</v>
      </c>
      <c r="AC166">
        <v>0</v>
      </c>
      <c r="AD166" s="2">
        <v>43437</v>
      </c>
      <c r="AE166" s="4" t="str">
        <f>HYPERLINK("https://ciatej.mx/transparencia/austeridad/2018/181247/Informe.pdf","https://ciatej.mx/transparencia/austeridad/2018/181247/Informe.pdf")</f>
        <v>https://ciatej.mx/transparencia/austeridad/2018/181247/Informe.pdf</v>
      </c>
      <c r="AF166">
        <v>49</v>
      </c>
      <c r="AG166" s="4" t="str">
        <f>HYPERLINK("https://ciatej.mx/transparencia/austeridad/2018/181247/","https://ciatej.mx/transparencia/austeridad/2018/181247/")</f>
        <v>https://ciatej.mx/transparencia/austeridad/2018/181247/</v>
      </c>
      <c r="AH166">
        <v>49</v>
      </c>
      <c r="AI166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66" s="2">
        <v>43454</v>
      </c>
      <c r="AK166" t="s">
        <v>61</v>
      </c>
      <c r="AL166">
        <v>2018</v>
      </c>
      <c r="AM166" s="2">
        <v>43465</v>
      </c>
      <c r="AN166" t="s">
        <v>363</v>
      </c>
    </row>
    <row r="167" spans="1:40" x14ac:dyDescent="0.25">
      <c r="X167">
        <v>49</v>
      </c>
      <c r="Y167">
        <v>0</v>
      </c>
      <c r="AA167">
        <v>113.24</v>
      </c>
    </row>
    <row r="168" spans="1:40" x14ac:dyDescent="0.25">
      <c r="X168">
        <v>49</v>
      </c>
      <c r="Y168">
        <v>37504</v>
      </c>
      <c r="Z168" t="s">
        <v>72</v>
      </c>
      <c r="AA168">
        <v>1197.76</v>
      </c>
    </row>
    <row r="169" spans="1:40" x14ac:dyDescent="0.25">
      <c r="A169">
        <v>2018</v>
      </c>
      <c r="B169" t="s">
        <v>44</v>
      </c>
      <c r="C169" t="s">
        <v>45</v>
      </c>
      <c r="D169" t="s">
        <v>222</v>
      </c>
      <c r="E169" t="s">
        <v>223</v>
      </c>
      <c r="F169" t="s">
        <v>222</v>
      </c>
      <c r="G169" t="s">
        <v>134</v>
      </c>
      <c r="H169" t="s">
        <v>263</v>
      </c>
      <c r="I169" t="s">
        <v>264</v>
      </c>
      <c r="J169" t="s">
        <v>101</v>
      </c>
      <c r="K169" t="s">
        <v>364</v>
      </c>
      <c r="L169" t="s">
        <v>53</v>
      </c>
      <c r="M169">
        <v>0</v>
      </c>
      <c r="N169">
        <v>0</v>
      </c>
      <c r="O169" t="s">
        <v>54</v>
      </c>
      <c r="P169" t="s">
        <v>55</v>
      </c>
      <c r="Q169" t="s">
        <v>56</v>
      </c>
      <c r="R169" t="s">
        <v>54</v>
      </c>
      <c r="S169" t="s">
        <v>93</v>
      </c>
      <c r="T169" t="s">
        <v>94</v>
      </c>
      <c r="U169" t="s">
        <v>365</v>
      </c>
      <c r="V169" s="2">
        <v>43411</v>
      </c>
      <c r="W169" s="2">
        <v>43413</v>
      </c>
      <c r="X169">
        <v>50</v>
      </c>
      <c r="Y169" s="3" t="s">
        <v>78</v>
      </c>
      <c r="Z169" t="s">
        <v>72</v>
      </c>
      <c r="AA169">
        <v>4250</v>
      </c>
      <c r="AB169">
        <v>4250</v>
      </c>
      <c r="AC169">
        <v>0</v>
      </c>
      <c r="AD169" s="2">
        <v>43437</v>
      </c>
      <c r="AE169" s="4" t="str">
        <f>HYPERLINK("https://ciatej.mx/transparencia/austeridad/2018/181392/Informe.pdf","https://ciatej.mx/transparencia/austeridad/2018/181392/Informe.pdf")</f>
        <v>https://ciatej.mx/transparencia/austeridad/2018/181392/Informe.pdf</v>
      </c>
      <c r="AF169">
        <v>50</v>
      </c>
      <c r="AG169" s="4" t="str">
        <f>HYPERLINK("https://ciatej.mx/transparencia/austeridad/2018/181392/","https://ciatej.mx/transparencia/austeridad/2018/181392/")</f>
        <v>https://ciatej.mx/transparencia/austeridad/2018/181392/</v>
      </c>
      <c r="AH169">
        <v>50</v>
      </c>
      <c r="AI169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69" s="2">
        <v>43454</v>
      </c>
      <c r="AK169" t="s">
        <v>61</v>
      </c>
      <c r="AL169">
        <v>2018</v>
      </c>
      <c r="AM169" s="2">
        <v>43465</v>
      </c>
      <c r="AN169" t="s">
        <v>366</v>
      </c>
    </row>
    <row r="170" spans="1:40" x14ac:dyDescent="0.25">
      <c r="X170">
        <v>50</v>
      </c>
      <c r="Y170">
        <v>0</v>
      </c>
      <c r="AA170">
        <v>654.24</v>
      </c>
    </row>
    <row r="171" spans="1:40" x14ac:dyDescent="0.25">
      <c r="X171">
        <v>50</v>
      </c>
      <c r="Y171">
        <v>37504</v>
      </c>
      <c r="Z171" t="s">
        <v>72</v>
      </c>
      <c r="AA171">
        <v>3595.76</v>
      </c>
    </row>
    <row r="172" spans="1:40" x14ac:dyDescent="0.25">
      <c r="A172">
        <v>2018</v>
      </c>
      <c r="B172" t="s">
        <v>44</v>
      </c>
      <c r="C172" t="s">
        <v>45</v>
      </c>
      <c r="D172" t="s">
        <v>46</v>
      </c>
      <c r="E172" t="s">
        <v>47</v>
      </c>
      <c r="F172" t="s">
        <v>46</v>
      </c>
      <c r="G172" t="s">
        <v>88</v>
      </c>
      <c r="H172" t="s">
        <v>367</v>
      </c>
      <c r="I172" t="s">
        <v>368</v>
      </c>
      <c r="J172" t="s">
        <v>369</v>
      </c>
      <c r="K172" t="s">
        <v>370</v>
      </c>
      <c r="L172" t="s">
        <v>53</v>
      </c>
      <c r="M172">
        <v>0</v>
      </c>
      <c r="N172">
        <v>0</v>
      </c>
      <c r="O172" t="s">
        <v>54</v>
      </c>
      <c r="P172" t="s">
        <v>93</v>
      </c>
      <c r="Q172" t="s">
        <v>94</v>
      </c>
      <c r="R172" t="s">
        <v>54</v>
      </c>
      <c r="S172" t="s">
        <v>55</v>
      </c>
      <c r="T172" t="s">
        <v>117</v>
      </c>
      <c r="U172" t="s">
        <v>371</v>
      </c>
      <c r="V172" s="2">
        <v>43415</v>
      </c>
      <c r="W172" s="2">
        <v>43418</v>
      </c>
      <c r="X172">
        <v>51</v>
      </c>
      <c r="Y172" s="3" t="s">
        <v>154</v>
      </c>
      <c r="Z172" t="s">
        <v>155</v>
      </c>
      <c r="AA172">
        <v>5889.64</v>
      </c>
      <c r="AB172">
        <v>5889.64</v>
      </c>
      <c r="AC172">
        <v>60.36</v>
      </c>
      <c r="AD172" s="2">
        <v>43437</v>
      </c>
      <c r="AE172" s="4" t="str">
        <f>HYPERLINK("https://ciatej.mx/transparencia/austeridad/2018/181402/Informe.pdf","https://ciatej.mx/transparencia/austeridad/2018/181402/Informe.pdf")</f>
        <v>https://ciatej.mx/transparencia/austeridad/2018/181402/Informe.pdf</v>
      </c>
      <c r="AF172">
        <v>51</v>
      </c>
      <c r="AG172" s="4" t="str">
        <f>HYPERLINK("https://ciatej.mx/transparencia/austeridad/2018/181402/","https://ciatej.mx/transparencia/austeridad/2018/181402/")</f>
        <v>https://ciatej.mx/transparencia/austeridad/2018/181402/</v>
      </c>
      <c r="AH172">
        <v>51</v>
      </c>
      <c r="AI172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72" s="2">
        <v>43454</v>
      </c>
      <c r="AK172" t="s">
        <v>61</v>
      </c>
      <c r="AL172">
        <v>2018</v>
      </c>
      <c r="AM172" s="2">
        <v>43465</v>
      </c>
      <c r="AN172" t="s">
        <v>372</v>
      </c>
    </row>
    <row r="173" spans="1:40" x14ac:dyDescent="0.25">
      <c r="X173">
        <v>51</v>
      </c>
      <c r="Y173">
        <v>37201</v>
      </c>
      <c r="Z173" t="s">
        <v>60</v>
      </c>
      <c r="AA173">
        <v>450.94</v>
      </c>
    </row>
    <row r="174" spans="1:40" x14ac:dyDescent="0.25">
      <c r="X174">
        <v>51</v>
      </c>
      <c r="Y174">
        <v>37501</v>
      </c>
      <c r="Z174" t="s">
        <v>156</v>
      </c>
      <c r="AA174">
        <v>5438.7</v>
      </c>
    </row>
    <row r="175" spans="1:40" x14ac:dyDescent="0.25">
      <c r="A175">
        <v>2018</v>
      </c>
      <c r="B175" t="s">
        <v>44</v>
      </c>
      <c r="C175" t="s">
        <v>45</v>
      </c>
      <c r="D175" t="s">
        <v>121</v>
      </c>
      <c r="E175" t="s">
        <v>122</v>
      </c>
      <c r="F175" t="s">
        <v>121</v>
      </c>
      <c r="G175" t="s">
        <v>88</v>
      </c>
      <c r="H175" t="s">
        <v>373</v>
      </c>
      <c r="I175" t="s">
        <v>374</v>
      </c>
      <c r="J175" t="s">
        <v>143</v>
      </c>
      <c r="K175" t="s">
        <v>375</v>
      </c>
      <c r="L175" t="s">
        <v>53</v>
      </c>
      <c r="M175">
        <v>0</v>
      </c>
      <c r="N175">
        <v>0</v>
      </c>
      <c r="O175" t="s">
        <v>54</v>
      </c>
      <c r="P175" t="s">
        <v>93</v>
      </c>
      <c r="Q175" t="s">
        <v>94</v>
      </c>
      <c r="R175" t="s">
        <v>54</v>
      </c>
      <c r="S175" t="s">
        <v>376</v>
      </c>
      <c r="T175" t="s">
        <v>377</v>
      </c>
      <c r="U175" t="s">
        <v>378</v>
      </c>
      <c r="V175" s="2">
        <v>43402</v>
      </c>
      <c r="W175" s="2">
        <v>43405</v>
      </c>
      <c r="X175">
        <v>52</v>
      </c>
      <c r="Y175" s="3" t="s">
        <v>78</v>
      </c>
      <c r="Z175" t="s">
        <v>72</v>
      </c>
      <c r="AA175">
        <v>5541</v>
      </c>
      <c r="AB175">
        <v>5541</v>
      </c>
      <c r="AC175">
        <v>409</v>
      </c>
      <c r="AD175" s="2">
        <v>43437</v>
      </c>
      <c r="AE175" s="4" t="str">
        <f>HYPERLINK("https://ciatej.mx/transparencia/austeridad/2018/181468/Informe.pdf","https://ciatej.mx/transparencia/austeridad/2018/181468/Informe.pdf")</f>
        <v>https://ciatej.mx/transparencia/austeridad/2018/181468/Informe.pdf</v>
      </c>
      <c r="AF175">
        <v>52</v>
      </c>
      <c r="AG175" s="4" t="str">
        <f>HYPERLINK("https://ciatej.mx/transparencia/austeridad/2018/181468/","https://ciatej.mx/transparencia/austeridad/2018/181468/")</f>
        <v>https://ciatej.mx/transparencia/austeridad/2018/181468/</v>
      </c>
      <c r="AH175">
        <v>52</v>
      </c>
      <c r="AI175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75" s="2">
        <v>43454</v>
      </c>
      <c r="AK175" t="s">
        <v>61</v>
      </c>
      <c r="AL175">
        <v>2018</v>
      </c>
      <c r="AM175" s="2">
        <v>43465</v>
      </c>
      <c r="AN175" t="s">
        <v>379</v>
      </c>
    </row>
    <row r="176" spans="1:40" x14ac:dyDescent="0.25">
      <c r="X176">
        <v>52</v>
      </c>
      <c r="Y176">
        <v>0</v>
      </c>
      <c r="AA176">
        <v>755.94</v>
      </c>
    </row>
    <row r="177" spans="1:40" x14ac:dyDescent="0.25">
      <c r="X177">
        <v>52</v>
      </c>
      <c r="Y177">
        <v>37504</v>
      </c>
      <c r="Z177" t="s">
        <v>72</v>
      </c>
      <c r="AA177">
        <v>4785.0600000000004</v>
      </c>
    </row>
    <row r="178" spans="1:40" x14ac:dyDescent="0.25">
      <c r="A178">
        <v>2018</v>
      </c>
      <c r="B178" t="s">
        <v>44</v>
      </c>
      <c r="C178" t="s">
        <v>45</v>
      </c>
      <c r="D178" t="s">
        <v>121</v>
      </c>
      <c r="E178" t="s">
        <v>122</v>
      </c>
      <c r="F178" t="s">
        <v>121</v>
      </c>
      <c r="G178" t="s">
        <v>88</v>
      </c>
      <c r="H178" t="s">
        <v>380</v>
      </c>
      <c r="I178" t="s">
        <v>150</v>
      </c>
      <c r="J178" t="s">
        <v>381</v>
      </c>
      <c r="K178" t="s">
        <v>382</v>
      </c>
      <c r="L178" t="s">
        <v>53</v>
      </c>
      <c r="M178">
        <v>0</v>
      </c>
      <c r="N178">
        <v>0</v>
      </c>
      <c r="O178" t="s">
        <v>54</v>
      </c>
      <c r="P178" t="s">
        <v>93</v>
      </c>
      <c r="Q178" t="s">
        <v>94</v>
      </c>
      <c r="R178" t="s">
        <v>54</v>
      </c>
      <c r="S178" t="s">
        <v>376</v>
      </c>
      <c r="T178" t="s">
        <v>377</v>
      </c>
      <c r="U178" t="s">
        <v>383</v>
      </c>
      <c r="V178" s="2">
        <v>43401</v>
      </c>
      <c r="W178" s="2">
        <v>43405</v>
      </c>
      <c r="X178">
        <v>53</v>
      </c>
      <c r="Y178" s="3" t="s">
        <v>78</v>
      </c>
      <c r="Z178" t="s">
        <v>72</v>
      </c>
      <c r="AA178">
        <v>4723.09</v>
      </c>
      <c r="AB178">
        <v>4723.09</v>
      </c>
      <c r="AC178">
        <v>2076.91</v>
      </c>
      <c r="AD178" s="2">
        <v>43437</v>
      </c>
      <c r="AE178" s="4" t="str">
        <f>HYPERLINK("https://ciatej.mx/transparencia/austeridad/2018/181484/Informe.pdf","https://ciatej.mx/transparencia/austeridad/2018/181484/Informe.pdf")</f>
        <v>https://ciatej.mx/transparencia/austeridad/2018/181484/Informe.pdf</v>
      </c>
      <c r="AF178">
        <v>53</v>
      </c>
      <c r="AG178" s="4" t="str">
        <f>HYPERLINK("https://ciatej.mx/transparencia/austeridad/2018/181484/","https://ciatej.mx/transparencia/austeridad/2018/181484/")</f>
        <v>https://ciatej.mx/transparencia/austeridad/2018/181484/</v>
      </c>
      <c r="AH178">
        <v>53</v>
      </c>
      <c r="AI178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78" s="2">
        <v>43454</v>
      </c>
      <c r="AK178" t="s">
        <v>61</v>
      </c>
      <c r="AL178">
        <v>2018</v>
      </c>
      <c r="AM178" s="2">
        <v>43465</v>
      </c>
      <c r="AN178" t="s">
        <v>384</v>
      </c>
    </row>
    <row r="179" spans="1:40" x14ac:dyDescent="0.25">
      <c r="X179">
        <v>53</v>
      </c>
      <c r="Y179">
        <v>0</v>
      </c>
      <c r="AA179">
        <v>637.47</v>
      </c>
    </row>
    <row r="180" spans="1:40" x14ac:dyDescent="0.25">
      <c r="X180">
        <v>53</v>
      </c>
      <c r="Y180">
        <v>37504</v>
      </c>
      <c r="Z180" t="s">
        <v>72</v>
      </c>
      <c r="AA180">
        <v>4085.62</v>
      </c>
    </row>
    <row r="181" spans="1:40" x14ac:dyDescent="0.25">
      <c r="A181">
        <v>2018</v>
      </c>
      <c r="B181" t="s">
        <v>44</v>
      </c>
      <c r="C181" t="s">
        <v>45</v>
      </c>
      <c r="D181" t="s">
        <v>334</v>
      </c>
      <c r="E181" t="s">
        <v>335</v>
      </c>
      <c r="F181" t="s">
        <v>334</v>
      </c>
      <c r="G181" t="s">
        <v>385</v>
      </c>
      <c r="H181" t="s">
        <v>386</v>
      </c>
      <c r="I181" t="s">
        <v>387</v>
      </c>
      <c r="J181" t="s">
        <v>100</v>
      </c>
      <c r="K181" t="s">
        <v>388</v>
      </c>
      <c r="L181" t="s">
        <v>53</v>
      </c>
      <c r="M181">
        <v>0</v>
      </c>
      <c r="N181">
        <v>0</v>
      </c>
      <c r="O181" t="s">
        <v>54</v>
      </c>
      <c r="P181" t="s">
        <v>55</v>
      </c>
      <c r="Q181" t="s">
        <v>117</v>
      </c>
      <c r="R181" t="s">
        <v>54</v>
      </c>
      <c r="S181" t="s">
        <v>54</v>
      </c>
      <c r="T181" t="s">
        <v>54</v>
      </c>
      <c r="U181" t="s">
        <v>389</v>
      </c>
      <c r="V181" s="2">
        <v>43426</v>
      </c>
      <c r="W181" s="2">
        <v>43428</v>
      </c>
      <c r="X181">
        <v>54</v>
      </c>
      <c r="Y181" s="3" t="s">
        <v>174</v>
      </c>
      <c r="Z181" t="s">
        <v>156</v>
      </c>
      <c r="AA181">
        <v>4250</v>
      </c>
      <c r="AB181">
        <v>4250</v>
      </c>
      <c r="AC181">
        <v>0</v>
      </c>
      <c r="AD181" s="2">
        <v>43437</v>
      </c>
      <c r="AE181" s="4" t="str">
        <f>HYPERLINK("https://ciatej.mx/transparencia/austeridad/2018/181800/Informe.pdf","https://ciatej.mx/transparencia/austeridad/2018/181800/Informe.pdf")</f>
        <v>https://ciatej.mx/transparencia/austeridad/2018/181800/Informe.pdf</v>
      </c>
      <c r="AF181">
        <v>54</v>
      </c>
      <c r="AG181" s="4" t="str">
        <f>HYPERLINK("https://ciatej.mx/transparencia/austeridad/2018/181800/","https://ciatej.mx/transparencia/austeridad/2018/181800/")</f>
        <v>https://ciatej.mx/transparencia/austeridad/2018/181800/</v>
      </c>
      <c r="AH181">
        <v>54</v>
      </c>
      <c r="AI181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81" s="2">
        <v>43454</v>
      </c>
      <c r="AK181" t="s">
        <v>61</v>
      </c>
      <c r="AL181">
        <v>2018</v>
      </c>
      <c r="AM181" s="2">
        <v>43465</v>
      </c>
      <c r="AN181" t="s">
        <v>390</v>
      </c>
    </row>
    <row r="182" spans="1:40" x14ac:dyDescent="0.25">
      <c r="X182">
        <v>54</v>
      </c>
      <c r="Y182">
        <v>37501</v>
      </c>
      <c r="Z182" t="s">
        <v>156</v>
      </c>
      <c r="AA182">
        <v>4250</v>
      </c>
    </row>
    <row r="183" spans="1:40" x14ac:dyDescent="0.25">
      <c r="A183">
        <v>2018</v>
      </c>
      <c r="B183" t="s">
        <v>44</v>
      </c>
      <c r="C183" t="s">
        <v>45</v>
      </c>
      <c r="D183" t="s">
        <v>391</v>
      </c>
      <c r="E183" t="s">
        <v>392</v>
      </c>
      <c r="F183" t="s">
        <v>391</v>
      </c>
      <c r="G183" t="s">
        <v>385</v>
      </c>
      <c r="H183" t="s">
        <v>393</v>
      </c>
      <c r="I183" t="s">
        <v>394</v>
      </c>
      <c r="J183" t="s">
        <v>395</v>
      </c>
      <c r="K183" t="s">
        <v>396</v>
      </c>
      <c r="L183" t="s">
        <v>53</v>
      </c>
      <c r="M183">
        <v>0</v>
      </c>
      <c r="N183">
        <v>0</v>
      </c>
      <c r="O183" t="s">
        <v>54</v>
      </c>
      <c r="P183" t="s">
        <v>55</v>
      </c>
      <c r="Q183" t="s">
        <v>117</v>
      </c>
      <c r="R183" t="s">
        <v>54</v>
      </c>
      <c r="S183" t="s">
        <v>83</v>
      </c>
      <c r="T183" t="s">
        <v>83</v>
      </c>
      <c r="U183" t="s">
        <v>397</v>
      </c>
      <c r="V183" s="2">
        <v>43426</v>
      </c>
      <c r="W183" s="2">
        <v>43428</v>
      </c>
      <c r="X183">
        <v>55</v>
      </c>
      <c r="Y183" s="3" t="s">
        <v>154</v>
      </c>
      <c r="Z183" t="s">
        <v>155</v>
      </c>
      <c r="AA183">
        <v>4250</v>
      </c>
      <c r="AB183">
        <v>4250</v>
      </c>
      <c r="AC183">
        <v>0</v>
      </c>
      <c r="AD183" s="2">
        <v>43437</v>
      </c>
      <c r="AE183" s="4" t="str">
        <f>HYPERLINK("https://ciatej.mx/transparencia/austeridad/2018/181808/Informe.pdf","https://ciatej.mx/transparencia/austeridad/2018/181808/Informe.pdf")</f>
        <v>https://ciatej.mx/transparencia/austeridad/2018/181808/Informe.pdf</v>
      </c>
      <c r="AF183">
        <v>55</v>
      </c>
      <c r="AG183" s="4" t="str">
        <f>HYPERLINK("https://ciatej.mx/transparencia/austeridad/2018/181808/","https://ciatej.mx/transparencia/austeridad/2018/181808/")</f>
        <v>https://ciatej.mx/transparencia/austeridad/2018/181808/</v>
      </c>
      <c r="AH183">
        <v>55</v>
      </c>
      <c r="AI183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83" s="2">
        <v>43454</v>
      </c>
      <c r="AK183" t="s">
        <v>61</v>
      </c>
      <c r="AL183">
        <v>2018</v>
      </c>
      <c r="AM183" s="2">
        <v>43465</v>
      </c>
      <c r="AN183" t="s">
        <v>398</v>
      </c>
    </row>
    <row r="184" spans="1:40" x14ac:dyDescent="0.25">
      <c r="X184">
        <v>55</v>
      </c>
      <c r="Y184">
        <v>37201</v>
      </c>
      <c r="Z184" t="s">
        <v>60</v>
      </c>
      <c r="AA184">
        <v>340</v>
      </c>
    </row>
    <row r="185" spans="1:40" x14ac:dyDescent="0.25">
      <c r="X185">
        <v>55</v>
      </c>
      <c r="Y185">
        <v>37501</v>
      </c>
      <c r="Z185" t="s">
        <v>156</v>
      </c>
      <c r="AA185">
        <v>3910</v>
      </c>
    </row>
    <row r="186" spans="1:40" x14ac:dyDescent="0.25">
      <c r="A186">
        <v>2018</v>
      </c>
      <c r="B186" t="s">
        <v>44</v>
      </c>
      <c r="C186" t="s">
        <v>45</v>
      </c>
      <c r="D186" t="s">
        <v>63</v>
      </c>
      <c r="E186" t="s">
        <v>64</v>
      </c>
      <c r="F186" t="s">
        <v>63</v>
      </c>
      <c r="G186" t="s">
        <v>225</v>
      </c>
      <c r="H186" t="s">
        <v>399</v>
      </c>
      <c r="I186" t="s">
        <v>317</v>
      </c>
      <c r="J186" t="s">
        <v>400</v>
      </c>
      <c r="K186" t="s">
        <v>401</v>
      </c>
      <c r="L186" t="s">
        <v>53</v>
      </c>
      <c r="M186">
        <v>0</v>
      </c>
      <c r="N186">
        <v>0</v>
      </c>
      <c r="O186" t="s">
        <v>54</v>
      </c>
      <c r="P186" t="s">
        <v>55</v>
      </c>
      <c r="Q186" t="s">
        <v>56</v>
      </c>
      <c r="R186" t="s">
        <v>54</v>
      </c>
      <c r="S186" t="s">
        <v>303</v>
      </c>
      <c r="T186" t="s">
        <v>304</v>
      </c>
      <c r="U186" t="s">
        <v>402</v>
      </c>
      <c r="V186" s="2">
        <v>43401</v>
      </c>
      <c r="W186" s="2">
        <v>43405</v>
      </c>
      <c r="X186">
        <v>56</v>
      </c>
      <c r="Y186" s="3" t="s">
        <v>70</v>
      </c>
      <c r="Z186" t="s">
        <v>71</v>
      </c>
      <c r="AA186">
        <v>3118.64</v>
      </c>
      <c r="AB186">
        <v>3118.64</v>
      </c>
      <c r="AC186">
        <v>0</v>
      </c>
      <c r="AD186" s="2">
        <v>43438</v>
      </c>
      <c r="AE186" s="4" t="str">
        <f>HYPERLINK("https://ciatej.mx/transparencia/austeridad/2018/181837/Informe.pdf","https://ciatej.mx/transparencia/austeridad/2018/181837/Informe.pdf")</f>
        <v>https://ciatej.mx/transparencia/austeridad/2018/181837/Informe.pdf</v>
      </c>
      <c r="AF186">
        <v>56</v>
      </c>
      <c r="AG186" s="4" t="str">
        <f>HYPERLINK("https://ciatej.mx/transparencia/austeridad/2018/181837/","https://ciatej.mx/transparencia/austeridad/2018/181837/")</f>
        <v>https://ciatej.mx/transparencia/austeridad/2018/181837/</v>
      </c>
      <c r="AH186">
        <v>56</v>
      </c>
      <c r="AI186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86" s="2">
        <v>43454</v>
      </c>
      <c r="AK186" t="s">
        <v>61</v>
      </c>
      <c r="AL186">
        <v>2018</v>
      </c>
      <c r="AM186" s="2">
        <v>43465</v>
      </c>
      <c r="AN186" t="s">
        <v>403</v>
      </c>
    </row>
    <row r="187" spans="1:40" x14ac:dyDescent="0.25">
      <c r="X187">
        <v>56</v>
      </c>
      <c r="Y187">
        <v>0</v>
      </c>
      <c r="AA187">
        <v>430.17</v>
      </c>
    </row>
    <row r="188" spans="1:40" x14ac:dyDescent="0.25">
      <c r="X188">
        <v>56</v>
      </c>
      <c r="Y188">
        <v>37201</v>
      </c>
      <c r="Z188" t="s">
        <v>60</v>
      </c>
      <c r="AA188">
        <v>1030.94</v>
      </c>
    </row>
    <row r="189" spans="1:40" x14ac:dyDescent="0.25">
      <c r="X189">
        <v>56</v>
      </c>
      <c r="Y189">
        <v>37504</v>
      </c>
      <c r="Z189" t="s">
        <v>72</v>
      </c>
      <c r="AA189">
        <v>1657.53</v>
      </c>
    </row>
    <row r="190" spans="1:40" x14ac:dyDescent="0.25">
      <c r="A190">
        <v>2018</v>
      </c>
      <c r="B190" t="s">
        <v>44</v>
      </c>
      <c r="C190" t="s">
        <v>45</v>
      </c>
      <c r="D190" t="s">
        <v>121</v>
      </c>
      <c r="E190" t="s">
        <v>122</v>
      </c>
      <c r="F190" t="s">
        <v>121</v>
      </c>
      <c r="G190" t="s">
        <v>148</v>
      </c>
      <c r="H190" t="s">
        <v>149</v>
      </c>
      <c r="I190" t="s">
        <v>150</v>
      </c>
      <c r="J190" t="s">
        <v>151</v>
      </c>
      <c r="K190" t="s">
        <v>404</v>
      </c>
      <c r="L190" t="s">
        <v>53</v>
      </c>
      <c r="M190">
        <v>0</v>
      </c>
      <c r="N190">
        <v>0</v>
      </c>
      <c r="O190" t="s">
        <v>54</v>
      </c>
      <c r="P190" t="s">
        <v>55</v>
      </c>
      <c r="Q190" t="s">
        <v>117</v>
      </c>
      <c r="R190" t="s">
        <v>54</v>
      </c>
      <c r="S190" t="s">
        <v>83</v>
      </c>
      <c r="T190" t="s">
        <v>83</v>
      </c>
      <c r="U190" t="s">
        <v>405</v>
      </c>
      <c r="V190" s="2">
        <v>43434</v>
      </c>
      <c r="W190" s="2">
        <v>43434</v>
      </c>
      <c r="X190">
        <v>57</v>
      </c>
      <c r="Y190" s="3" t="s">
        <v>154</v>
      </c>
      <c r="Z190" t="s">
        <v>155</v>
      </c>
      <c r="AA190">
        <v>565</v>
      </c>
      <c r="AB190">
        <v>565</v>
      </c>
      <c r="AC190">
        <v>285</v>
      </c>
      <c r="AD190" s="2">
        <v>43439</v>
      </c>
      <c r="AE190" s="4" t="str">
        <f>HYPERLINK("https://ciatej.mx/transparencia/austeridad/2018/181315/Informe.pdf","https://ciatej.mx/transparencia/austeridad/2018/181315/Informe.pdf")</f>
        <v>https://ciatej.mx/transparencia/austeridad/2018/181315/Informe.pdf</v>
      </c>
      <c r="AF190">
        <v>57</v>
      </c>
      <c r="AG190" s="4" t="str">
        <f>HYPERLINK("https://ciatej.mx/transparencia/austeridad/2018/181315/","https://ciatej.mx/transparencia/austeridad/2018/181315/")</f>
        <v>https://ciatej.mx/transparencia/austeridad/2018/181315/</v>
      </c>
      <c r="AH190">
        <v>57</v>
      </c>
      <c r="AI190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90" s="2">
        <v>43454</v>
      </c>
      <c r="AK190" t="s">
        <v>61</v>
      </c>
      <c r="AL190">
        <v>2018</v>
      </c>
      <c r="AM190" s="2">
        <v>43465</v>
      </c>
      <c r="AN190" t="s">
        <v>406</v>
      </c>
    </row>
    <row r="191" spans="1:40" x14ac:dyDescent="0.25">
      <c r="X191">
        <v>57</v>
      </c>
      <c r="Y191">
        <v>37201</v>
      </c>
      <c r="Z191" t="s">
        <v>60</v>
      </c>
      <c r="AA191">
        <v>320</v>
      </c>
    </row>
    <row r="192" spans="1:40" x14ac:dyDescent="0.25">
      <c r="X192">
        <v>57</v>
      </c>
      <c r="Y192">
        <v>37501</v>
      </c>
      <c r="Z192" t="s">
        <v>156</v>
      </c>
      <c r="AA192">
        <v>245</v>
      </c>
    </row>
    <row r="193" spans="1:40" x14ac:dyDescent="0.25">
      <c r="A193">
        <v>2018</v>
      </c>
      <c r="B193" t="s">
        <v>44</v>
      </c>
      <c r="C193" t="s">
        <v>45</v>
      </c>
      <c r="D193" t="s">
        <v>86</v>
      </c>
      <c r="E193" t="s">
        <v>87</v>
      </c>
      <c r="F193" t="s">
        <v>86</v>
      </c>
      <c r="G193" t="s">
        <v>193</v>
      </c>
      <c r="H193" t="s">
        <v>194</v>
      </c>
      <c r="I193" t="s">
        <v>195</v>
      </c>
      <c r="J193" t="s">
        <v>196</v>
      </c>
      <c r="K193" t="s">
        <v>407</v>
      </c>
      <c r="L193" t="s">
        <v>53</v>
      </c>
      <c r="M193">
        <v>0</v>
      </c>
      <c r="N193">
        <v>0</v>
      </c>
      <c r="O193" t="s">
        <v>54</v>
      </c>
      <c r="P193" t="s">
        <v>55</v>
      </c>
      <c r="Q193" t="s">
        <v>117</v>
      </c>
      <c r="R193" t="s">
        <v>54</v>
      </c>
      <c r="S193" t="s">
        <v>408</v>
      </c>
      <c r="T193" t="s">
        <v>409</v>
      </c>
      <c r="U193" t="s">
        <v>410</v>
      </c>
      <c r="V193" s="2">
        <v>43429</v>
      </c>
      <c r="W193" s="2">
        <v>43433</v>
      </c>
      <c r="X193">
        <v>58</v>
      </c>
      <c r="Y193" s="3" t="s">
        <v>154</v>
      </c>
      <c r="Z193" t="s">
        <v>155</v>
      </c>
      <c r="AA193">
        <v>8544.31</v>
      </c>
      <c r="AB193">
        <v>8544.31</v>
      </c>
      <c r="AC193">
        <v>505.69</v>
      </c>
      <c r="AD193" s="2">
        <v>43440</v>
      </c>
      <c r="AE193" s="4" t="str">
        <f>HYPERLINK("https://ciatej.mx/transparencia/austeridad/2018/181253/Informe.pdf","https://ciatej.mx/transparencia/austeridad/2018/181253/Informe.pdf")</f>
        <v>https://ciatej.mx/transparencia/austeridad/2018/181253/Informe.pdf</v>
      </c>
      <c r="AF193">
        <v>58</v>
      </c>
      <c r="AG193" s="4" t="str">
        <f>HYPERLINK("https://ciatej.mx/transparencia/austeridad/2018/181253/","https://ciatej.mx/transparencia/austeridad/2018/181253/")</f>
        <v>https://ciatej.mx/transparencia/austeridad/2018/181253/</v>
      </c>
      <c r="AH193">
        <v>58</v>
      </c>
      <c r="AI193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93" s="2">
        <v>43454</v>
      </c>
      <c r="AK193" t="s">
        <v>61</v>
      </c>
      <c r="AL193">
        <v>2018</v>
      </c>
      <c r="AM193" s="2">
        <v>43465</v>
      </c>
      <c r="AN193" t="s">
        <v>411</v>
      </c>
    </row>
    <row r="194" spans="1:40" x14ac:dyDescent="0.25">
      <c r="X194">
        <v>58</v>
      </c>
      <c r="Y194">
        <v>37201</v>
      </c>
      <c r="Z194" t="s">
        <v>60</v>
      </c>
      <c r="AA194">
        <v>1898.65</v>
      </c>
    </row>
    <row r="195" spans="1:40" x14ac:dyDescent="0.25">
      <c r="X195">
        <v>58</v>
      </c>
      <c r="Y195">
        <v>37501</v>
      </c>
      <c r="Z195" t="s">
        <v>156</v>
      </c>
      <c r="AA195">
        <v>6645.66</v>
      </c>
    </row>
    <row r="196" spans="1:40" x14ac:dyDescent="0.25">
      <c r="A196">
        <v>2018</v>
      </c>
      <c r="B196" t="s">
        <v>44</v>
      </c>
      <c r="C196" t="s">
        <v>45</v>
      </c>
      <c r="D196" t="s">
        <v>205</v>
      </c>
      <c r="E196" t="s">
        <v>206</v>
      </c>
      <c r="F196" t="s">
        <v>205</v>
      </c>
      <c r="G196" t="s">
        <v>167</v>
      </c>
      <c r="H196" t="s">
        <v>207</v>
      </c>
      <c r="I196" t="s">
        <v>150</v>
      </c>
      <c r="J196" t="s">
        <v>143</v>
      </c>
      <c r="K196" t="s">
        <v>412</v>
      </c>
      <c r="L196" t="s">
        <v>53</v>
      </c>
      <c r="M196">
        <v>0</v>
      </c>
      <c r="N196">
        <v>0</v>
      </c>
      <c r="O196" t="s">
        <v>54</v>
      </c>
      <c r="P196" t="s">
        <v>55</v>
      </c>
      <c r="Q196" t="s">
        <v>117</v>
      </c>
      <c r="R196" t="s">
        <v>54</v>
      </c>
      <c r="S196" t="s">
        <v>55</v>
      </c>
      <c r="T196" t="s">
        <v>172</v>
      </c>
      <c r="U196" t="s">
        <v>413</v>
      </c>
      <c r="V196" s="2">
        <v>43437</v>
      </c>
      <c r="W196" s="2">
        <v>43437</v>
      </c>
      <c r="X196">
        <v>59</v>
      </c>
      <c r="Y196" s="3" t="s">
        <v>154</v>
      </c>
      <c r="Z196" t="s">
        <v>155</v>
      </c>
      <c r="AA196">
        <v>1850</v>
      </c>
      <c r="AB196">
        <v>1850</v>
      </c>
      <c r="AC196">
        <v>0</v>
      </c>
      <c r="AD196" s="2">
        <v>43440</v>
      </c>
      <c r="AE196" s="4" t="str">
        <f>HYPERLINK("https://ciatej.mx/transparencia/austeridad/2018/181266/Informe.pdf","https://ciatej.mx/transparencia/austeridad/2018/181266/Informe.pdf")</f>
        <v>https://ciatej.mx/transparencia/austeridad/2018/181266/Informe.pdf</v>
      </c>
      <c r="AF196">
        <v>59</v>
      </c>
      <c r="AG196" s="4" t="str">
        <f>HYPERLINK("https://ciatej.mx/transparencia/austeridad/2018/181266/","https://ciatej.mx/transparencia/austeridad/2018/181266/")</f>
        <v>https://ciatej.mx/transparencia/austeridad/2018/181266/</v>
      </c>
      <c r="AH196">
        <v>59</v>
      </c>
      <c r="AI196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96" s="2">
        <v>43454</v>
      </c>
      <c r="AK196" t="s">
        <v>61</v>
      </c>
      <c r="AL196">
        <v>2018</v>
      </c>
      <c r="AM196" s="2">
        <v>43465</v>
      </c>
      <c r="AN196" t="s">
        <v>414</v>
      </c>
    </row>
    <row r="197" spans="1:40" x14ac:dyDescent="0.25">
      <c r="X197">
        <v>59</v>
      </c>
      <c r="Y197">
        <v>37201</v>
      </c>
      <c r="Z197" t="s">
        <v>60</v>
      </c>
      <c r="AA197">
        <v>1383.6</v>
      </c>
    </row>
    <row r="198" spans="1:40" x14ac:dyDescent="0.25">
      <c r="X198">
        <v>59</v>
      </c>
      <c r="Y198">
        <v>37501</v>
      </c>
      <c r="Z198" t="s">
        <v>156</v>
      </c>
      <c r="AA198">
        <v>466.4</v>
      </c>
    </row>
    <row r="199" spans="1:40" x14ac:dyDescent="0.25">
      <c r="A199">
        <v>2018</v>
      </c>
      <c r="B199" t="s">
        <v>44</v>
      </c>
      <c r="C199" t="s">
        <v>45</v>
      </c>
      <c r="D199" t="s">
        <v>165</v>
      </c>
      <c r="E199" t="s">
        <v>166</v>
      </c>
      <c r="F199" t="s">
        <v>165</v>
      </c>
      <c r="G199" t="s">
        <v>167</v>
      </c>
      <c r="H199" t="s">
        <v>168</v>
      </c>
      <c r="I199" t="s">
        <v>169</v>
      </c>
      <c r="J199" t="s">
        <v>170</v>
      </c>
      <c r="K199" t="s">
        <v>415</v>
      </c>
      <c r="L199" t="s">
        <v>53</v>
      </c>
      <c r="M199">
        <v>0</v>
      </c>
      <c r="N199">
        <v>0</v>
      </c>
      <c r="O199" t="s">
        <v>54</v>
      </c>
      <c r="P199" t="s">
        <v>55</v>
      </c>
      <c r="Q199" t="s">
        <v>117</v>
      </c>
      <c r="R199" t="s">
        <v>54</v>
      </c>
      <c r="S199" t="s">
        <v>55</v>
      </c>
      <c r="T199" t="s">
        <v>172</v>
      </c>
      <c r="U199" t="s">
        <v>283</v>
      </c>
      <c r="V199" s="2">
        <v>43437</v>
      </c>
      <c r="W199" s="2">
        <v>43437</v>
      </c>
      <c r="X199">
        <v>60</v>
      </c>
      <c r="Y199" s="3" t="s">
        <v>174</v>
      </c>
      <c r="Z199" t="s">
        <v>156</v>
      </c>
      <c r="AA199">
        <v>350</v>
      </c>
      <c r="AB199">
        <v>350</v>
      </c>
      <c r="AC199">
        <v>500</v>
      </c>
      <c r="AD199" s="2">
        <v>43440</v>
      </c>
      <c r="AE199" s="4" t="str">
        <f>HYPERLINK("https://ciatej.mx/transparencia/austeridad/2018/181276/Informe.pdf","https://ciatej.mx/transparencia/austeridad/2018/181276/Informe.pdf")</f>
        <v>https://ciatej.mx/transparencia/austeridad/2018/181276/Informe.pdf</v>
      </c>
      <c r="AF199">
        <v>60</v>
      </c>
      <c r="AG199" s="4" t="str">
        <f>HYPERLINK("https://ciatej.mx/transparencia/austeridad/2018/181276/","https://ciatej.mx/transparencia/austeridad/2018/181276/")</f>
        <v>https://ciatej.mx/transparencia/austeridad/2018/181276/</v>
      </c>
      <c r="AH199">
        <v>60</v>
      </c>
      <c r="AI199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199" s="2">
        <v>43454</v>
      </c>
      <c r="AK199" t="s">
        <v>61</v>
      </c>
      <c r="AL199">
        <v>2018</v>
      </c>
      <c r="AM199" s="2">
        <v>43465</v>
      </c>
      <c r="AN199" t="s">
        <v>416</v>
      </c>
    </row>
    <row r="200" spans="1:40" x14ac:dyDescent="0.25">
      <c r="X200">
        <v>60</v>
      </c>
      <c r="Y200">
        <v>37501</v>
      </c>
      <c r="Z200" t="s">
        <v>156</v>
      </c>
      <c r="AA200">
        <v>350</v>
      </c>
    </row>
    <row r="201" spans="1:40" x14ac:dyDescent="0.25">
      <c r="A201">
        <v>2018</v>
      </c>
      <c r="B201" t="s">
        <v>44</v>
      </c>
      <c r="C201" t="s">
        <v>45</v>
      </c>
      <c r="D201" t="s">
        <v>132</v>
      </c>
      <c r="E201" t="s">
        <v>133</v>
      </c>
      <c r="F201" t="s">
        <v>132</v>
      </c>
      <c r="G201" t="s">
        <v>167</v>
      </c>
      <c r="H201" t="s">
        <v>417</v>
      </c>
      <c r="I201" t="s">
        <v>418</v>
      </c>
      <c r="J201" t="s">
        <v>419</v>
      </c>
      <c r="K201" t="s">
        <v>420</v>
      </c>
      <c r="L201" t="s">
        <v>53</v>
      </c>
      <c r="M201">
        <v>0</v>
      </c>
      <c r="N201">
        <v>0</v>
      </c>
      <c r="O201" t="s">
        <v>54</v>
      </c>
      <c r="P201" t="s">
        <v>55</v>
      </c>
      <c r="Q201" t="s">
        <v>117</v>
      </c>
      <c r="R201" t="s">
        <v>54</v>
      </c>
      <c r="S201" t="s">
        <v>288</v>
      </c>
      <c r="T201" t="s">
        <v>288</v>
      </c>
      <c r="U201" t="s">
        <v>421</v>
      </c>
      <c r="V201" s="2">
        <v>43417</v>
      </c>
      <c r="W201" s="2">
        <v>43422</v>
      </c>
      <c r="X201">
        <v>61</v>
      </c>
      <c r="Y201" s="3" t="s">
        <v>154</v>
      </c>
      <c r="Z201" t="s">
        <v>155</v>
      </c>
      <c r="AA201">
        <v>9350</v>
      </c>
      <c r="AB201">
        <v>9350</v>
      </c>
      <c r="AC201">
        <v>0</v>
      </c>
      <c r="AD201" s="2">
        <v>43440</v>
      </c>
      <c r="AE201" s="4" t="str">
        <f>HYPERLINK("https://ciatej.mx/transparencia/austeridad/2018/181445/Informe.pdf","https://ciatej.mx/transparencia/austeridad/2018/181445/Informe.pdf")</f>
        <v>https://ciatej.mx/transparencia/austeridad/2018/181445/Informe.pdf</v>
      </c>
      <c r="AF201">
        <v>61</v>
      </c>
      <c r="AG201" s="4" t="str">
        <f>HYPERLINK("https://ciatej.mx/transparencia/austeridad/2018/181445/","https://ciatej.mx/transparencia/austeridad/2018/181445/")</f>
        <v>https://ciatej.mx/transparencia/austeridad/2018/181445/</v>
      </c>
      <c r="AH201">
        <v>61</v>
      </c>
      <c r="AI201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201" s="2">
        <v>43454</v>
      </c>
      <c r="AK201" t="s">
        <v>61</v>
      </c>
      <c r="AL201">
        <v>2018</v>
      </c>
      <c r="AM201" s="2">
        <v>43465</v>
      </c>
      <c r="AN201" t="s">
        <v>422</v>
      </c>
    </row>
    <row r="202" spans="1:40" x14ac:dyDescent="0.25">
      <c r="X202">
        <v>61</v>
      </c>
      <c r="Y202">
        <v>37201</v>
      </c>
      <c r="Z202" t="s">
        <v>60</v>
      </c>
      <c r="AA202">
        <v>82.49</v>
      </c>
    </row>
    <row r="203" spans="1:40" x14ac:dyDescent="0.25">
      <c r="X203">
        <v>61</v>
      </c>
      <c r="Y203">
        <v>37501</v>
      </c>
      <c r="Z203" t="s">
        <v>156</v>
      </c>
      <c r="AA203">
        <v>9267.51</v>
      </c>
    </row>
    <row r="204" spans="1:40" x14ac:dyDescent="0.25">
      <c r="A204">
        <v>2018</v>
      </c>
      <c r="B204" t="s">
        <v>44</v>
      </c>
      <c r="C204" t="s">
        <v>45</v>
      </c>
      <c r="D204" t="s">
        <v>165</v>
      </c>
      <c r="E204" t="s">
        <v>166</v>
      </c>
      <c r="F204" t="s">
        <v>165</v>
      </c>
      <c r="G204" t="s">
        <v>167</v>
      </c>
      <c r="H204" t="s">
        <v>423</v>
      </c>
      <c r="I204" t="s">
        <v>424</v>
      </c>
      <c r="K204" t="s">
        <v>425</v>
      </c>
      <c r="L204" t="s">
        <v>53</v>
      </c>
      <c r="M204">
        <v>0</v>
      </c>
      <c r="N204">
        <v>0</v>
      </c>
      <c r="O204" t="s">
        <v>54</v>
      </c>
      <c r="P204" t="s">
        <v>55</v>
      </c>
      <c r="Q204" t="s">
        <v>117</v>
      </c>
      <c r="R204" t="s">
        <v>54</v>
      </c>
      <c r="S204" t="s">
        <v>83</v>
      </c>
      <c r="T204" t="s">
        <v>83</v>
      </c>
      <c r="U204" t="s">
        <v>426</v>
      </c>
      <c r="V204" s="2">
        <v>43380</v>
      </c>
      <c r="W204" s="2">
        <v>43392</v>
      </c>
      <c r="X204">
        <v>62</v>
      </c>
      <c r="Y204" s="3" t="s">
        <v>70</v>
      </c>
      <c r="Z204" t="s">
        <v>71</v>
      </c>
      <c r="AA204">
        <v>17137.84</v>
      </c>
      <c r="AB204">
        <v>17137.84</v>
      </c>
      <c r="AC204">
        <v>4112.16</v>
      </c>
      <c r="AD204" s="2">
        <v>43440</v>
      </c>
      <c r="AE204" s="4" t="str">
        <f>HYPERLINK("https://ciatej.mx/transparencia/austeridad/2018/181450/Informe.pdf","https://ciatej.mx/transparencia/austeridad/2018/181450/Informe.pdf")</f>
        <v>https://ciatej.mx/transparencia/austeridad/2018/181450/Informe.pdf</v>
      </c>
      <c r="AF204">
        <v>62</v>
      </c>
      <c r="AG204" s="4" t="str">
        <f>HYPERLINK("https://ciatej.mx/transparencia/austeridad/2018/181450/","https://ciatej.mx/transparencia/austeridad/2018/181450/")</f>
        <v>https://ciatej.mx/transparencia/austeridad/2018/181450/</v>
      </c>
      <c r="AH204">
        <v>62</v>
      </c>
      <c r="AI204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204" s="2">
        <v>43454</v>
      </c>
      <c r="AK204" t="s">
        <v>61</v>
      </c>
      <c r="AL204">
        <v>2018</v>
      </c>
      <c r="AM204" s="2">
        <v>43465</v>
      </c>
      <c r="AN204" t="s">
        <v>427</v>
      </c>
    </row>
    <row r="205" spans="1:40" x14ac:dyDescent="0.25">
      <c r="X205">
        <v>62</v>
      </c>
      <c r="Y205">
        <v>0</v>
      </c>
      <c r="AA205">
        <v>2328.8000000000002</v>
      </c>
    </row>
    <row r="206" spans="1:40" x14ac:dyDescent="0.25">
      <c r="X206">
        <v>62</v>
      </c>
      <c r="Y206">
        <v>37201</v>
      </c>
      <c r="Z206" t="s">
        <v>60</v>
      </c>
      <c r="AA206">
        <v>840.71</v>
      </c>
    </row>
    <row r="207" spans="1:40" x14ac:dyDescent="0.25">
      <c r="X207">
        <v>62</v>
      </c>
      <c r="Y207">
        <v>37504</v>
      </c>
      <c r="Z207" t="s">
        <v>72</v>
      </c>
      <c r="AA207">
        <v>13968.33</v>
      </c>
    </row>
    <row r="208" spans="1:40" ht="30" x14ac:dyDescent="0.25">
      <c r="A208">
        <v>2018</v>
      </c>
      <c r="B208" t="s">
        <v>44</v>
      </c>
      <c r="C208" t="s">
        <v>45</v>
      </c>
      <c r="D208" t="s">
        <v>46</v>
      </c>
      <c r="E208" t="s">
        <v>47</v>
      </c>
      <c r="F208" t="s">
        <v>46</v>
      </c>
      <c r="G208" t="s">
        <v>88</v>
      </c>
      <c r="H208" t="s">
        <v>367</v>
      </c>
      <c r="I208" t="s">
        <v>368</v>
      </c>
      <c r="J208" t="s">
        <v>369</v>
      </c>
      <c r="K208" t="s">
        <v>428</v>
      </c>
      <c r="L208" t="s">
        <v>53</v>
      </c>
      <c r="M208">
        <v>0</v>
      </c>
      <c r="N208">
        <v>0</v>
      </c>
      <c r="O208" t="s">
        <v>54</v>
      </c>
      <c r="P208" t="s">
        <v>93</v>
      </c>
      <c r="Q208" t="s">
        <v>94</v>
      </c>
      <c r="R208" t="s">
        <v>54</v>
      </c>
      <c r="S208" t="s">
        <v>55</v>
      </c>
      <c r="T208" t="s">
        <v>117</v>
      </c>
      <c r="U208" s="5" t="s">
        <v>429</v>
      </c>
      <c r="V208" s="2">
        <v>43425</v>
      </c>
      <c r="W208" s="2">
        <v>43429</v>
      </c>
      <c r="X208">
        <v>63</v>
      </c>
      <c r="Y208" s="3" t="s">
        <v>174</v>
      </c>
      <c r="Z208" t="s">
        <v>156</v>
      </c>
      <c r="AA208">
        <v>7650</v>
      </c>
      <c r="AB208">
        <v>7650</v>
      </c>
      <c r="AC208">
        <v>0</v>
      </c>
      <c r="AD208" s="2">
        <v>43441</v>
      </c>
      <c r="AE208" s="4" t="str">
        <f>HYPERLINK("https://ciatej.mx/transparencia/austeridad/2018/181817/Informe.pdf","https://ciatej.mx/transparencia/austeridad/2018/181817/Informe.pdf")</f>
        <v>https://ciatej.mx/transparencia/austeridad/2018/181817/Informe.pdf</v>
      </c>
      <c r="AF208">
        <v>63</v>
      </c>
      <c r="AG208" s="4" t="str">
        <f>HYPERLINK("https://ciatej.mx/transparencia/austeridad/2018/181817/","https://ciatej.mx/transparencia/austeridad/2018/181817/")</f>
        <v>https://ciatej.mx/transparencia/austeridad/2018/181817/</v>
      </c>
      <c r="AH208">
        <v>63</v>
      </c>
      <c r="AI208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208" s="2">
        <v>43454</v>
      </c>
      <c r="AK208" t="s">
        <v>61</v>
      </c>
      <c r="AL208">
        <v>2018</v>
      </c>
      <c r="AM208" s="2">
        <v>43465</v>
      </c>
      <c r="AN208" t="s">
        <v>430</v>
      </c>
    </row>
    <row r="209" spans="1:40" x14ac:dyDescent="0.25">
      <c r="X209">
        <v>63</v>
      </c>
      <c r="Y209">
        <v>37501</v>
      </c>
      <c r="Z209" t="s">
        <v>156</v>
      </c>
      <c r="AA209">
        <v>7650</v>
      </c>
    </row>
    <row r="210" spans="1:40" x14ac:dyDescent="0.25">
      <c r="A210">
        <v>2018</v>
      </c>
      <c r="B210" t="s">
        <v>44</v>
      </c>
      <c r="C210" t="s">
        <v>45</v>
      </c>
      <c r="D210" t="s">
        <v>63</v>
      </c>
      <c r="E210" t="s">
        <v>64</v>
      </c>
      <c r="F210" t="s">
        <v>63</v>
      </c>
      <c r="G210" t="s">
        <v>48</v>
      </c>
      <c r="H210" t="s">
        <v>321</v>
      </c>
      <c r="I210" t="s">
        <v>279</v>
      </c>
      <c r="J210" t="s">
        <v>90</v>
      </c>
      <c r="K210" t="s">
        <v>431</v>
      </c>
      <c r="L210" t="s">
        <v>53</v>
      </c>
      <c r="M210">
        <v>0</v>
      </c>
      <c r="N210">
        <v>0</v>
      </c>
      <c r="O210" t="s">
        <v>54</v>
      </c>
      <c r="P210" t="s">
        <v>55</v>
      </c>
      <c r="Q210" t="s">
        <v>56</v>
      </c>
      <c r="R210" t="s">
        <v>54</v>
      </c>
      <c r="S210" t="s">
        <v>55</v>
      </c>
      <c r="T210" t="s">
        <v>57</v>
      </c>
      <c r="U210" t="s">
        <v>432</v>
      </c>
      <c r="V210" s="2">
        <v>43396</v>
      </c>
      <c r="W210" s="2">
        <v>43396</v>
      </c>
      <c r="X210">
        <v>64</v>
      </c>
      <c r="Y210" s="3" t="s">
        <v>59</v>
      </c>
      <c r="Z210" t="s">
        <v>60</v>
      </c>
      <c r="AA210">
        <v>121</v>
      </c>
      <c r="AB210">
        <v>121</v>
      </c>
      <c r="AC210">
        <v>0</v>
      </c>
      <c r="AD210" s="2">
        <v>43445</v>
      </c>
      <c r="AE210" s="4" t="str">
        <f>HYPERLINK("https://ciatej.mx/transparencia/austeridad/2018/181869/Informe.pdf","https://ciatej.mx/transparencia/austeridad/2018/181869/Informe.pdf")</f>
        <v>https://ciatej.mx/transparencia/austeridad/2018/181869/Informe.pdf</v>
      </c>
      <c r="AF210">
        <v>64</v>
      </c>
      <c r="AG210" s="4" t="str">
        <f>HYPERLINK("https://ciatej.mx/transparencia/austeridad/2018/181869/","https://ciatej.mx/transparencia/austeridad/2018/181869/")</f>
        <v>https://ciatej.mx/transparencia/austeridad/2018/181869/</v>
      </c>
      <c r="AH210">
        <v>64</v>
      </c>
      <c r="AI210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210" s="2">
        <v>43454</v>
      </c>
      <c r="AK210" t="s">
        <v>61</v>
      </c>
      <c r="AL210">
        <v>2018</v>
      </c>
      <c r="AM210" s="2">
        <v>43465</v>
      </c>
      <c r="AN210" t="s">
        <v>433</v>
      </c>
    </row>
    <row r="211" spans="1:40" x14ac:dyDescent="0.25">
      <c r="X211">
        <v>64</v>
      </c>
      <c r="Y211">
        <v>0</v>
      </c>
      <c r="AA211">
        <v>16.690000000000001</v>
      </c>
    </row>
    <row r="212" spans="1:40" x14ac:dyDescent="0.25">
      <c r="X212">
        <v>64</v>
      </c>
      <c r="Y212">
        <v>37201</v>
      </c>
      <c r="Z212" t="s">
        <v>60</v>
      </c>
      <c r="AA212">
        <v>104.31</v>
      </c>
    </row>
    <row r="213" spans="1:40" x14ac:dyDescent="0.25">
      <c r="A213">
        <v>2018</v>
      </c>
      <c r="B213" t="s">
        <v>44</v>
      </c>
      <c r="C213" t="s">
        <v>45</v>
      </c>
      <c r="D213" t="s">
        <v>63</v>
      </c>
      <c r="E213" t="s">
        <v>64</v>
      </c>
      <c r="F213" t="s">
        <v>63</v>
      </c>
      <c r="G213" t="s">
        <v>48</v>
      </c>
      <c r="H213" t="s">
        <v>321</v>
      </c>
      <c r="I213" t="s">
        <v>279</v>
      </c>
      <c r="J213" t="s">
        <v>90</v>
      </c>
      <c r="K213" t="s">
        <v>431</v>
      </c>
      <c r="L213" t="s">
        <v>53</v>
      </c>
      <c r="M213">
        <v>0</v>
      </c>
      <c r="N213">
        <v>0</v>
      </c>
      <c r="O213" t="s">
        <v>54</v>
      </c>
      <c r="P213" t="s">
        <v>55</v>
      </c>
      <c r="Q213" t="s">
        <v>56</v>
      </c>
      <c r="R213" t="s">
        <v>54</v>
      </c>
      <c r="S213" t="s">
        <v>55</v>
      </c>
      <c r="T213" t="s">
        <v>57</v>
      </c>
      <c r="U213" t="s">
        <v>434</v>
      </c>
      <c r="V213" s="2">
        <v>43413</v>
      </c>
      <c r="W213" s="2">
        <v>43413</v>
      </c>
      <c r="X213">
        <v>65</v>
      </c>
      <c r="Y213" s="3" t="s">
        <v>59</v>
      </c>
      <c r="Z213" t="s">
        <v>60</v>
      </c>
      <c r="AA213">
        <v>119.5</v>
      </c>
      <c r="AB213">
        <v>119.5</v>
      </c>
      <c r="AC213">
        <v>0</v>
      </c>
      <c r="AD213" s="2">
        <v>43445</v>
      </c>
      <c r="AE213" s="4" t="str">
        <f>HYPERLINK("https://ciatej.mx/transparencia/austeridad/2018/181870/Informe.pdf","https://ciatej.mx/transparencia/austeridad/2018/181870/Informe.pdf")</f>
        <v>https://ciatej.mx/transparencia/austeridad/2018/181870/Informe.pdf</v>
      </c>
      <c r="AF213">
        <v>65</v>
      </c>
      <c r="AG213" s="4" t="str">
        <f>HYPERLINK("https://ciatej.mx/transparencia/austeridad/2018/181870/","https://ciatej.mx/transparencia/austeridad/2018/181870/")</f>
        <v>https://ciatej.mx/transparencia/austeridad/2018/181870/</v>
      </c>
      <c r="AH213">
        <v>65</v>
      </c>
      <c r="AI213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213" s="2">
        <v>43454</v>
      </c>
      <c r="AK213" t="s">
        <v>61</v>
      </c>
      <c r="AL213">
        <v>2018</v>
      </c>
      <c r="AM213" s="2">
        <v>43465</v>
      </c>
      <c r="AN213" t="s">
        <v>435</v>
      </c>
    </row>
    <row r="214" spans="1:40" x14ac:dyDescent="0.25">
      <c r="X214">
        <v>65</v>
      </c>
      <c r="Y214">
        <v>0</v>
      </c>
      <c r="AA214">
        <v>16.489999999999998</v>
      </c>
    </row>
    <row r="215" spans="1:40" x14ac:dyDescent="0.25">
      <c r="X215">
        <v>65</v>
      </c>
      <c r="Y215">
        <v>37201</v>
      </c>
      <c r="Z215" t="s">
        <v>60</v>
      </c>
      <c r="AA215">
        <v>103.01</v>
      </c>
    </row>
    <row r="216" spans="1:40" x14ac:dyDescent="0.25">
      <c r="A216">
        <v>2018</v>
      </c>
      <c r="B216" t="s">
        <v>44</v>
      </c>
      <c r="C216" t="s">
        <v>45</v>
      </c>
      <c r="D216" t="s">
        <v>63</v>
      </c>
      <c r="E216" t="s">
        <v>64</v>
      </c>
      <c r="F216" t="s">
        <v>63</v>
      </c>
      <c r="G216" t="s">
        <v>48</v>
      </c>
      <c r="H216" t="s">
        <v>65</v>
      </c>
      <c r="I216" t="s">
        <v>66</v>
      </c>
      <c r="J216" t="s">
        <v>67</v>
      </c>
      <c r="K216" t="s">
        <v>436</v>
      </c>
      <c r="L216" t="s">
        <v>53</v>
      </c>
      <c r="M216">
        <v>0</v>
      </c>
      <c r="N216">
        <v>0</v>
      </c>
      <c r="O216" t="s">
        <v>54</v>
      </c>
      <c r="P216" t="s">
        <v>55</v>
      </c>
      <c r="Q216" t="s">
        <v>56</v>
      </c>
      <c r="R216" t="s">
        <v>54</v>
      </c>
      <c r="S216" t="s">
        <v>55</v>
      </c>
      <c r="T216" t="s">
        <v>57</v>
      </c>
      <c r="U216" t="s">
        <v>434</v>
      </c>
      <c r="V216" s="2">
        <v>43396</v>
      </c>
      <c r="W216" s="2">
        <v>43396</v>
      </c>
      <c r="X216">
        <v>66</v>
      </c>
      <c r="Y216" s="3" t="s">
        <v>59</v>
      </c>
      <c r="Z216" t="s">
        <v>60</v>
      </c>
      <c r="AA216">
        <v>121</v>
      </c>
      <c r="AB216">
        <v>121</v>
      </c>
      <c r="AC216">
        <v>0</v>
      </c>
      <c r="AD216" s="2">
        <v>43445</v>
      </c>
      <c r="AE216" s="4" t="str">
        <f>HYPERLINK("https://ciatej.mx/transparencia/austeridad/2018/181871/Informe.pdf","https://ciatej.mx/transparencia/austeridad/2018/181871/Informe.pdf")</f>
        <v>https://ciatej.mx/transparencia/austeridad/2018/181871/Informe.pdf</v>
      </c>
      <c r="AF216">
        <v>66</v>
      </c>
      <c r="AG216" s="4" t="str">
        <f>HYPERLINK("https://ciatej.mx/transparencia/austeridad/2018/181871/","https://ciatej.mx/transparencia/austeridad/2018/181871/")</f>
        <v>https://ciatej.mx/transparencia/austeridad/2018/181871/</v>
      </c>
      <c r="AH216">
        <v>66</v>
      </c>
      <c r="AI216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216" s="2">
        <v>43454</v>
      </c>
      <c r="AK216" t="s">
        <v>61</v>
      </c>
      <c r="AL216">
        <v>2018</v>
      </c>
      <c r="AM216" s="2">
        <v>43465</v>
      </c>
      <c r="AN216" t="s">
        <v>437</v>
      </c>
    </row>
    <row r="217" spans="1:40" x14ac:dyDescent="0.25">
      <c r="X217">
        <v>66</v>
      </c>
      <c r="Y217">
        <v>0</v>
      </c>
      <c r="AA217">
        <v>16.690000000000001</v>
      </c>
    </row>
    <row r="218" spans="1:40" x14ac:dyDescent="0.25">
      <c r="X218">
        <v>66</v>
      </c>
      <c r="Y218">
        <v>37201</v>
      </c>
      <c r="Z218" t="s">
        <v>60</v>
      </c>
      <c r="AA218">
        <v>104.31</v>
      </c>
    </row>
    <row r="219" spans="1:40" x14ac:dyDescent="0.25">
      <c r="A219">
        <v>2018</v>
      </c>
      <c r="B219" t="s">
        <v>44</v>
      </c>
      <c r="C219" t="s">
        <v>45</v>
      </c>
      <c r="D219" t="s">
        <v>438</v>
      </c>
      <c r="E219" t="s">
        <v>439</v>
      </c>
      <c r="F219" t="s">
        <v>438</v>
      </c>
      <c r="G219" t="s">
        <v>193</v>
      </c>
      <c r="H219" t="s">
        <v>440</v>
      </c>
      <c r="I219" t="s">
        <v>91</v>
      </c>
      <c r="J219" t="s">
        <v>441</v>
      </c>
      <c r="K219" t="s">
        <v>442</v>
      </c>
      <c r="L219" t="s">
        <v>53</v>
      </c>
      <c r="M219">
        <v>0</v>
      </c>
      <c r="N219">
        <v>0</v>
      </c>
      <c r="O219" t="s">
        <v>54</v>
      </c>
      <c r="P219" t="s">
        <v>55</v>
      </c>
      <c r="Q219" t="s">
        <v>117</v>
      </c>
      <c r="R219" t="s">
        <v>54</v>
      </c>
      <c r="S219" t="s">
        <v>55</v>
      </c>
      <c r="T219" t="s">
        <v>57</v>
      </c>
      <c r="U219" t="s">
        <v>434</v>
      </c>
      <c r="V219" s="2">
        <v>43424</v>
      </c>
      <c r="W219" s="2">
        <v>43425</v>
      </c>
      <c r="X219">
        <v>67</v>
      </c>
      <c r="Y219" s="3" t="s">
        <v>59</v>
      </c>
      <c r="Z219" t="s">
        <v>60</v>
      </c>
      <c r="AA219">
        <v>120.2</v>
      </c>
      <c r="AB219">
        <v>120.2</v>
      </c>
      <c r="AC219">
        <v>0</v>
      </c>
      <c r="AD219" s="2">
        <v>43446</v>
      </c>
      <c r="AE219" s="4" t="str">
        <f>HYPERLINK("https://ciatej.mx/transparencia/austeridad/2018/181873/Informe.pdf","https://ciatej.mx/transparencia/austeridad/2018/181873/Informe.pdf")</f>
        <v>https://ciatej.mx/transparencia/austeridad/2018/181873/Informe.pdf</v>
      </c>
      <c r="AF219">
        <v>67</v>
      </c>
      <c r="AG219" s="4" t="str">
        <f>HYPERLINK("https://ciatej.mx/transparencia/austeridad/2018/181873/","https://ciatej.mx/transparencia/austeridad/2018/181873/")</f>
        <v>https://ciatej.mx/transparencia/austeridad/2018/181873/</v>
      </c>
      <c r="AH219">
        <v>67</v>
      </c>
      <c r="AI219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219" s="2">
        <v>43454</v>
      </c>
      <c r="AK219" t="s">
        <v>61</v>
      </c>
      <c r="AL219">
        <v>2018</v>
      </c>
      <c r="AM219" s="2">
        <v>43465</v>
      </c>
      <c r="AN219" t="s">
        <v>443</v>
      </c>
    </row>
    <row r="220" spans="1:40" x14ac:dyDescent="0.25">
      <c r="X220">
        <v>67</v>
      </c>
      <c r="Y220">
        <v>0</v>
      </c>
      <c r="AA220">
        <v>16.579999999999998</v>
      </c>
    </row>
    <row r="221" spans="1:40" x14ac:dyDescent="0.25">
      <c r="X221">
        <v>67</v>
      </c>
      <c r="Y221">
        <v>37201</v>
      </c>
      <c r="Z221" t="s">
        <v>60</v>
      </c>
      <c r="AA221">
        <v>103.62</v>
      </c>
    </row>
    <row r="222" spans="1:40" x14ac:dyDescent="0.25">
      <c r="A222">
        <v>2018</v>
      </c>
      <c r="B222" t="s">
        <v>44</v>
      </c>
      <c r="C222" t="s">
        <v>45</v>
      </c>
      <c r="D222" t="s">
        <v>222</v>
      </c>
      <c r="E222" t="s">
        <v>223</v>
      </c>
      <c r="F222" t="s">
        <v>222</v>
      </c>
      <c r="G222" t="s">
        <v>225</v>
      </c>
      <c r="H222" t="s">
        <v>444</v>
      </c>
      <c r="I222" t="s">
        <v>279</v>
      </c>
      <c r="J222" t="s">
        <v>445</v>
      </c>
      <c r="K222" t="s">
        <v>446</v>
      </c>
      <c r="L222" t="s">
        <v>53</v>
      </c>
      <c r="M222">
        <v>0</v>
      </c>
      <c r="N222">
        <v>0</v>
      </c>
      <c r="O222" t="s">
        <v>54</v>
      </c>
      <c r="P222" t="s">
        <v>55</v>
      </c>
      <c r="Q222" t="s">
        <v>56</v>
      </c>
      <c r="R222" t="s">
        <v>54</v>
      </c>
      <c r="S222" t="s">
        <v>303</v>
      </c>
      <c r="T222" t="s">
        <v>304</v>
      </c>
      <c r="U222" t="s">
        <v>447</v>
      </c>
      <c r="V222" s="2">
        <v>43401</v>
      </c>
      <c r="W222" s="2">
        <v>43405</v>
      </c>
      <c r="X222">
        <v>68</v>
      </c>
      <c r="Y222" s="3" t="s">
        <v>78</v>
      </c>
      <c r="Z222" t="s">
        <v>72</v>
      </c>
      <c r="AA222">
        <v>248.2</v>
      </c>
      <c r="AB222">
        <v>248.2</v>
      </c>
      <c r="AC222">
        <v>0</v>
      </c>
      <c r="AD222" s="2">
        <v>43447</v>
      </c>
      <c r="AE222" s="4" t="str">
        <f>HYPERLINK("https://ciatej.mx/transparencia/austeridad/2018/181874/Informe.pdf","https://ciatej.mx/transparencia/austeridad/2018/181874/Informe.pdf")</f>
        <v>https://ciatej.mx/transparencia/austeridad/2018/181874/Informe.pdf</v>
      </c>
      <c r="AF222">
        <v>68</v>
      </c>
      <c r="AG222" s="4" t="str">
        <f>HYPERLINK("https://ciatej.mx/transparencia/austeridad/2018/181874/","https://ciatej.mx/transparencia/austeridad/2018/181874/")</f>
        <v>https://ciatej.mx/transparencia/austeridad/2018/181874/</v>
      </c>
      <c r="AH222">
        <v>68</v>
      </c>
      <c r="AI222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222" s="2">
        <v>43454</v>
      </c>
      <c r="AK222" t="s">
        <v>61</v>
      </c>
      <c r="AL222">
        <v>2018</v>
      </c>
      <c r="AM222" s="2">
        <v>43465</v>
      </c>
      <c r="AN222" t="s">
        <v>448</v>
      </c>
    </row>
    <row r="223" spans="1:40" x14ac:dyDescent="0.25">
      <c r="X223">
        <v>68</v>
      </c>
      <c r="Y223">
        <v>0</v>
      </c>
      <c r="AA223">
        <v>34.229999999999997</v>
      </c>
    </row>
    <row r="224" spans="1:40" x14ac:dyDescent="0.25">
      <c r="X224">
        <v>68</v>
      </c>
      <c r="Y224">
        <v>37504</v>
      </c>
      <c r="Z224" t="s">
        <v>72</v>
      </c>
      <c r="AA224">
        <v>213.97</v>
      </c>
    </row>
    <row r="225" spans="1:40" x14ac:dyDescent="0.25">
      <c r="A225">
        <v>2018</v>
      </c>
      <c r="B225" t="s">
        <v>44</v>
      </c>
      <c r="C225" t="s">
        <v>45</v>
      </c>
      <c r="D225" t="s">
        <v>46</v>
      </c>
      <c r="E225" t="s">
        <v>47</v>
      </c>
      <c r="F225" t="s">
        <v>46</v>
      </c>
      <c r="G225" t="s">
        <v>88</v>
      </c>
      <c r="H225" t="s">
        <v>367</v>
      </c>
      <c r="I225" t="s">
        <v>368</v>
      </c>
      <c r="J225" t="s">
        <v>369</v>
      </c>
      <c r="K225" t="s">
        <v>449</v>
      </c>
      <c r="L225" t="s">
        <v>53</v>
      </c>
      <c r="M225">
        <v>0</v>
      </c>
      <c r="N225">
        <v>0</v>
      </c>
      <c r="O225" t="s">
        <v>54</v>
      </c>
      <c r="P225" t="s">
        <v>93</v>
      </c>
      <c r="Q225" t="s">
        <v>94</v>
      </c>
      <c r="R225" t="s">
        <v>54</v>
      </c>
      <c r="S225" t="s">
        <v>55</v>
      </c>
      <c r="T225" t="s">
        <v>117</v>
      </c>
      <c r="U225" t="s">
        <v>450</v>
      </c>
      <c r="V225" s="2">
        <v>43443</v>
      </c>
      <c r="W225" s="2">
        <v>43445</v>
      </c>
      <c r="X225">
        <v>69</v>
      </c>
      <c r="Y225" s="3" t="s">
        <v>154</v>
      </c>
      <c r="Z225" t="s">
        <v>155</v>
      </c>
      <c r="AA225">
        <v>3730</v>
      </c>
      <c r="AB225">
        <v>3730</v>
      </c>
      <c r="AC225">
        <v>520</v>
      </c>
      <c r="AD225" s="2">
        <v>43448</v>
      </c>
      <c r="AE225" s="4" t="str">
        <f>HYPERLINK("https://ciatej.mx/transparencia/austeridad/2018/181824/Informe.pdf","https://ciatej.mx/transparencia/austeridad/2018/181824/Informe.pdf")</f>
        <v>https://ciatej.mx/transparencia/austeridad/2018/181824/Informe.pdf</v>
      </c>
      <c r="AF225">
        <v>69</v>
      </c>
      <c r="AG225" s="4" t="str">
        <f>HYPERLINK("https://ciatej.mx/transparencia/austeridad/2018/181824/","https://ciatej.mx/transparencia/austeridad/2018/181824/")</f>
        <v>https://ciatej.mx/transparencia/austeridad/2018/181824/</v>
      </c>
      <c r="AH225">
        <v>69</v>
      </c>
      <c r="AI225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225" s="2">
        <v>43454</v>
      </c>
      <c r="AK225" t="s">
        <v>61</v>
      </c>
      <c r="AL225">
        <v>2018</v>
      </c>
      <c r="AM225" s="2">
        <v>43465</v>
      </c>
      <c r="AN225" t="s">
        <v>451</v>
      </c>
    </row>
    <row r="226" spans="1:40" x14ac:dyDescent="0.25">
      <c r="X226">
        <v>69</v>
      </c>
      <c r="Y226">
        <v>37201</v>
      </c>
      <c r="Z226" t="s">
        <v>60</v>
      </c>
      <c r="AA226">
        <v>720</v>
      </c>
    </row>
    <row r="227" spans="1:40" x14ac:dyDescent="0.25">
      <c r="X227">
        <v>69</v>
      </c>
      <c r="Y227">
        <v>37501</v>
      </c>
      <c r="Z227" t="s">
        <v>156</v>
      </c>
      <c r="AA227">
        <v>3010</v>
      </c>
    </row>
    <row r="228" spans="1:40" ht="30" x14ac:dyDescent="0.25">
      <c r="A228">
        <v>2018</v>
      </c>
      <c r="B228" t="s">
        <v>44</v>
      </c>
      <c r="C228" t="s">
        <v>45</v>
      </c>
      <c r="D228" t="s">
        <v>63</v>
      </c>
      <c r="E228" t="s">
        <v>64</v>
      </c>
      <c r="F228" t="s">
        <v>63</v>
      </c>
      <c r="G228" t="s">
        <v>48</v>
      </c>
      <c r="H228" t="s">
        <v>452</v>
      </c>
      <c r="I228" t="s">
        <v>453</v>
      </c>
      <c r="K228" t="s">
        <v>454</v>
      </c>
      <c r="L228" t="s">
        <v>53</v>
      </c>
      <c r="M228">
        <v>0</v>
      </c>
      <c r="N228">
        <v>0</v>
      </c>
      <c r="O228" t="s">
        <v>54</v>
      </c>
      <c r="P228" t="s">
        <v>55</v>
      </c>
      <c r="Q228" t="s">
        <v>56</v>
      </c>
      <c r="R228" t="s">
        <v>54</v>
      </c>
      <c r="S228" t="s">
        <v>55</v>
      </c>
      <c r="T228" t="s">
        <v>57</v>
      </c>
      <c r="U228" s="5" t="s">
        <v>455</v>
      </c>
      <c r="V228" s="2">
        <v>43386</v>
      </c>
      <c r="W228" s="2">
        <v>43387</v>
      </c>
      <c r="X228">
        <v>70</v>
      </c>
      <c r="Y228" s="3" t="s">
        <v>59</v>
      </c>
      <c r="Z228" t="s">
        <v>60</v>
      </c>
      <c r="AA228">
        <v>500</v>
      </c>
      <c r="AB228">
        <v>500</v>
      </c>
      <c r="AC228">
        <v>0</v>
      </c>
      <c r="AD228" s="2">
        <v>43448</v>
      </c>
      <c r="AE228" s="4" t="str">
        <f>HYPERLINK("https://ciatej.mx/transparencia/austeridad/2018/181882/Informe.pdf","https://ciatej.mx/transparencia/austeridad/2018/181882/Informe.pdf")</f>
        <v>https://ciatej.mx/transparencia/austeridad/2018/181882/Informe.pdf</v>
      </c>
      <c r="AF228">
        <v>70</v>
      </c>
      <c r="AG228" s="4" t="str">
        <f>HYPERLINK("https://ciatej.mx/transparencia/austeridad/2018/181882/","https://ciatej.mx/transparencia/austeridad/2018/181882/")</f>
        <v>https://ciatej.mx/transparencia/austeridad/2018/181882/</v>
      </c>
      <c r="AH228">
        <v>70</v>
      </c>
      <c r="AI228" s="4" t="str">
        <f>HYPERLINK("https://ciatej.mx/transparencia/austeridad/2018/Normatividad.pdf","https://ciatej.mx/transparencia/austeridad/2018/Normatividad.pdf")</f>
        <v>https://ciatej.mx/transparencia/austeridad/2018/Normatividad.pdf</v>
      </c>
      <c r="AJ228" s="2">
        <v>43454</v>
      </c>
      <c r="AK228" t="s">
        <v>61</v>
      </c>
      <c r="AL228">
        <v>2018</v>
      </c>
      <c r="AM228" s="2">
        <v>43465</v>
      </c>
      <c r="AN228" t="s">
        <v>456</v>
      </c>
    </row>
    <row r="229" spans="1:40" x14ac:dyDescent="0.25">
      <c r="X229">
        <v>70</v>
      </c>
      <c r="Y229">
        <v>0</v>
      </c>
      <c r="AA229">
        <v>67.400000000000006</v>
      </c>
    </row>
    <row r="230" spans="1:40" x14ac:dyDescent="0.25">
      <c r="X230">
        <v>70</v>
      </c>
      <c r="Y230">
        <v>37201</v>
      </c>
      <c r="Z230" t="s">
        <v>60</v>
      </c>
      <c r="AA230">
        <v>432.6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Liezeth Pulido Ceja</dc:creator>
  <cp:lastModifiedBy>Liezeth Pulido Ceja</cp:lastModifiedBy>
  <dcterms:created xsi:type="dcterms:W3CDTF">2018-12-20T15:38:40Z</dcterms:created>
  <dcterms:modified xsi:type="dcterms:W3CDTF">2018-12-20T15:41:47Z</dcterms:modified>
</cp:coreProperties>
</file>